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540" tabRatio="811" activeTab="1"/>
  </bookViews>
  <sheets>
    <sheet name="年間ｽｹｼﾞｭｰﾙ " sheetId="44" r:id="rId1"/>
    <sheet name="星取り表" sheetId="46" r:id="rId2"/>
    <sheet name="gameｽｺｱ" sheetId="45" r:id="rId3"/>
    <sheet name="①6‐10" sheetId="13" state="hidden" r:id="rId4"/>
    <sheet name="②6-11" sheetId="15" state="hidden" r:id="rId5"/>
    <sheet name="③6‐24" sheetId="20" state="hidden" r:id="rId6"/>
    <sheet name="④6-25" sheetId="21" state="hidden" r:id="rId7"/>
    <sheet name="⑤7‐22" sheetId="22" state="hidden" r:id="rId8"/>
    <sheet name="⑥7-23" sheetId="23" state="hidden" r:id="rId9"/>
    <sheet name="⑦9-2" sheetId="24" state="hidden" r:id="rId10"/>
    <sheet name="⑧9-3" sheetId="25" state="hidden" r:id="rId11"/>
    <sheet name="⑨10-28" sheetId="28" state="hidden" r:id="rId12"/>
    <sheet name="⑩10-29" sheetId="29" state="hidden" r:id="rId13"/>
    <sheet name="⑪11-11" sheetId="30" state="hidden" r:id="rId14"/>
    <sheet name="⑫11-12" sheetId="31" state="hidden" r:id="rId15"/>
    <sheet name="⑬11-25" sheetId="26" state="hidden" r:id="rId16"/>
    <sheet name="⑭11-26" sheetId="27" state="hidden" r:id="rId17"/>
    <sheet name="⑮12-2" sheetId="32" state="hidden" r:id="rId18"/>
    <sheet name="⑯12-3" sheetId="33" state="hidden" r:id="rId19"/>
  </sheets>
  <definedNames>
    <definedName name="_xlnm.Print_Area" localSheetId="0">'年間ｽｹｼﾞｭｰﾙ '!$B$1:$X$67</definedName>
    <definedName name="_xlnm.Print_Area" localSheetId="1">星取り表!$A$1:$AJ$42</definedName>
  </definedNames>
  <calcPr calcId="144525" concurrentCalc="0"/>
</workbook>
</file>

<file path=xl/sharedStrings.xml><?xml version="1.0" encoding="utf-8"?>
<sst xmlns="http://schemas.openxmlformats.org/spreadsheetml/2006/main" count="170">
  <si>
    <t>2023年度　日本社会人バスケットボール連盟　東北地域リーグ年間スケジュール</t>
  </si>
  <si>
    <t>2023年4月30日現在</t>
  </si>
  <si>
    <t>２０２３年</t>
  </si>
  <si>
    <t>4月</t>
  </si>
  <si>
    <t>5月</t>
  </si>
  <si>
    <t>6月</t>
  </si>
  <si>
    <t>7月</t>
  </si>
  <si>
    <t>8月</t>
  </si>
  <si>
    <t>9月</t>
  </si>
  <si>
    <t>土</t>
  </si>
  <si>
    <t>ＪＢＡチーム登録</t>
  </si>
  <si>
    <t>月</t>
  </si>
  <si>
    <t>木</t>
  </si>
  <si>
    <t>火</t>
  </si>
  <si>
    <t>金</t>
  </si>
  <si>
    <t>日</t>
  </si>
  <si>
    <t>水</t>
  </si>
  <si>
    <t>第四節（ｇａｍｅ７）
福島（本宮市白沢体育館）</t>
  </si>
  <si>
    <t>第四節（ｇａｍｅ８）
福島（本宮市白沢体育館）</t>
  </si>
  <si>
    <t>オータムカップ</t>
  </si>
  <si>
    <t>第一節（ｇａｍｅ１）
秋田（横手市増田体育館）</t>
  </si>
  <si>
    <t>奥州市総合体育館</t>
  </si>
  <si>
    <t>第一節（ｇａｍｅ２）
秋田（横手市増田体育館）</t>
  </si>
  <si>
    <t>男子：東北地域代表者会議(仮)
（ＷＥＢ）19-21</t>
  </si>
  <si>
    <t>男子：東北地域代表者会議(仮)
（ＷＥＢ）10-12or17-19</t>
  </si>
  <si>
    <t>WJBLサマーキャンプ</t>
  </si>
  <si>
    <t>高崎」アリーナ</t>
  </si>
  <si>
    <t>天皇杯・皇后杯　1次ﾗｳﾝﾄﾞ</t>
  </si>
  <si>
    <t>↓</t>
  </si>
  <si>
    <t>東北ミニ国体（奥州市）</t>
  </si>
  <si>
    <t>第三節（ｇａｍｅ５）
青森（八戸市体育館）</t>
  </si>
  <si>
    <t>天皇杯　2・３次ﾗｳﾝﾄﾞ</t>
  </si>
  <si>
    <t>第三節（ｇａｍｅ６）
青森（八戸市体育館）</t>
  </si>
  <si>
    <t>第二節（ｇａｍｅ３）
福島(二本松市城山総合体育館)</t>
  </si>
  <si>
    <t>第二節（ｇａｍｅ４）
福島(二本松市城山総合体育館)</t>
  </si>
  <si>
    <t>（仮）大会エントリー締切</t>
  </si>
  <si>
    <t>ゲームスケジュール確定</t>
  </si>
  <si>
    <t>地域リーグ交流大会</t>
  </si>
  <si>
    <t>202４参加意思確認締切</t>
  </si>
  <si>
    <t>in八戸</t>
  </si>
  <si>
    <t>10月</t>
  </si>
  <si>
    <t>11月</t>
  </si>
  <si>
    <t>12月</t>
  </si>
  <si>
    <t>1月</t>
  </si>
  <si>
    <t>2月</t>
  </si>
  <si>
    <t>3月</t>
  </si>
  <si>
    <t>第八節（ｇａｍｅ１５）
岩手（宮古市民総合体育館）</t>
  </si>
  <si>
    <t>全国O40/50選手権大会
（秋田県能代市）</t>
  </si>
  <si>
    <t>第八節（ｇａｍｅ１６）
岩手（宮古市民総合体育館）</t>
  </si>
  <si>
    <r>
      <rPr>
        <b/>
        <sz val="7"/>
        <color theme="0"/>
        <rFont val="Segoe UI Emoji"/>
        <charset val="128"/>
      </rPr>
      <t>↑</t>
    </r>
    <r>
      <rPr>
        <b/>
        <sz val="7"/>
        <color theme="0"/>
        <rFont val="Meiryo UI"/>
        <charset val="128"/>
      </rPr>
      <t>２・３日（ｇａｍｅ１）
山形（山形銀行体育館）</t>
    </r>
  </si>
  <si>
    <t>\</t>
  </si>
  <si>
    <t>第六節（ｇａｍｅ１１）
秋田(横手市増田体育館)</t>
  </si>
  <si>
    <t>　かごしま国体</t>
  </si>
  <si>
    <t>第六節（ｇａｍｅ１２）
秋田(横手市増田体育館)</t>
  </si>
  <si>
    <t>　　（始良市）</t>
  </si>
  <si>
    <t>11・12　東北選手権大会
（宮城仙台市）</t>
  </si>
  <si>
    <t>天皇杯　3次ﾗｳﾝﾄﾞ</t>
  </si>
  <si>
    <t>地域予備日</t>
  </si>
  <si>
    <t>ﾁｬﾝﾋﾟｵﾝｼｯﾌﾟ</t>
  </si>
  <si>
    <t>（滋賀県大津市）</t>
  </si>
  <si>
    <t>（ｇａｍｅ１）
秋田（あきぎん体育館）</t>
  </si>
  <si>
    <t>滋賀ダイハツアリーナ</t>
  </si>
  <si>
    <t>（ｇａｍｅ２）
秋田（あきぎん体育館）</t>
  </si>
  <si>
    <t>全日本社会人選手権大会</t>
  </si>
  <si>
    <t>(花巻市)</t>
  </si>
  <si>
    <t>第八節（ｇａｍｅ１３）
宮城（仙台市若林体育館）</t>
  </si>
  <si>
    <t>花巻市総合体育館</t>
  </si>
  <si>
    <t>第八節（ｇａｍｅ１４）
宮城（仙台市若林体育館）</t>
  </si>
  <si>
    <t>25・26皇后杯2次ラウンド</t>
  </si>
  <si>
    <t>入替戦（場所未定）</t>
  </si>
  <si>
    <t>第六節（ｇａｍｅ９）
山形（山辺町民総合体育館）</t>
  </si>
  <si>
    <t>第六節（ｇａｍｅ１０）
山形（山辺町民総合体育館）</t>
  </si>
  <si>
    <t>エントリ―変更締切</t>
  </si>
  <si>
    <t>２０２３年度　JSB男子東北地域リーグ　最終結果　</t>
  </si>
  <si>
    <t xml:space="preserve"> HPリンク先</t>
  </si>
  <si>
    <t>ＪＲ東日本秋田
PECKERS</t>
  </si>
  <si>
    <t>山形クベーラ</t>
  </si>
  <si>
    <t>厚生倶楽部</t>
  </si>
  <si>
    <t>青森ワッツ
ネクスト</t>
  </si>
  <si>
    <t>ST-IWATE LANDERS</t>
  </si>
  <si>
    <t>福島Sirius Blacks</t>
  </si>
  <si>
    <t>東北電力宮城</t>
  </si>
  <si>
    <r>
      <rPr>
        <sz val="9"/>
        <rFont val="Meiryo UI"/>
        <charset val="128"/>
      </rPr>
      <t xml:space="preserve">北芝電機
</t>
    </r>
    <r>
      <rPr>
        <sz val="8"/>
        <rFont val="Meiryo UI"/>
        <charset val="128"/>
      </rPr>
      <t>BURNINGSUNS</t>
    </r>
  </si>
  <si>
    <t>勝敗</t>
  </si>
  <si>
    <t>勝点</t>
  </si>
  <si>
    <t>総得点</t>
  </si>
  <si>
    <t>総失点</t>
  </si>
  <si>
    <t>同勝点判定</t>
  </si>
  <si>
    <t>順位</t>
  </si>
  <si>
    <t>得失点差</t>
  </si>
  <si>
    <t>勝</t>
  </si>
  <si>
    <t>敗</t>
  </si>
  <si>
    <t>B</t>
  </si>
  <si>
    <t>【総合順位】</t>
  </si>
  <si>
    <t>★</t>
  </si>
  <si>
    <t>優　勝</t>
  </si>
  <si>
    <t>ＪＲ東日本秋田PECKERS</t>
  </si>
  <si>
    <t>準優勝</t>
  </si>
  <si>
    <t>第３位</t>
  </si>
  <si>
    <t>第４位</t>
  </si>
  <si>
    <t>青森ワッツネクスト</t>
  </si>
  <si>
    <t>第５位</t>
  </si>
  <si>
    <t>第６位</t>
  </si>
  <si>
    <t>第７位</t>
  </si>
  <si>
    <t>北芝電機BURNINGSUNS</t>
  </si>
  <si>
    <t>★上位５チームは、2024 年 3 月 16 日（土）〜１８ 日（月・祝）滋賀県大津市で行われる、第 6 回全日本社会人バスケットボールプレミアムチャンピオンシップに推薦します。</t>
  </si>
  <si>
    <t>第８位</t>
  </si>
  <si>
    <t>ＴＯＨＯＫＵＥＲＥＡ_ＬＥＡＧＵＥ_ＭＥＮ_２０２３</t>
  </si>
  <si>
    <t>試合日程</t>
  </si>
  <si>
    <t>時間</t>
  </si>
  <si>
    <t>Game-ＮＯ．</t>
  </si>
  <si>
    <t>A</t>
  </si>
  <si>
    <t>VS</t>
  </si>
  <si>
    <t>ＴＯ</t>
  </si>
  <si>
    <t>結果</t>
  </si>
  <si>
    <t>第１節</t>
  </si>
  <si>
    <t>Ｇａｍｅ１</t>
  </si>
  <si>
    <t>横手市増田体育館（秋田県）</t>
  </si>
  <si>
    <t>1Q</t>
  </si>
  <si>
    <t>2Q</t>
  </si>
  <si>
    <t>3Q</t>
  </si>
  <si>
    <t>4Q</t>
  </si>
  <si>
    <t>OT</t>
  </si>
  <si>
    <t>計</t>
  </si>
  <si>
    <t>北芝電機BURNING SUNS</t>
  </si>
  <si>
    <t>Ｇａｍｅ２</t>
  </si>
  <si>
    <t>第２節</t>
  </si>
  <si>
    <t>Ｇａｍｅ３</t>
  </si>
  <si>
    <t>二本松市城山総合体育館（福島県）</t>
  </si>
  <si>
    <t>Ｇａｍｅ４</t>
  </si>
  <si>
    <t>第３節</t>
  </si>
  <si>
    <t>Ｇａｍｅ５</t>
  </si>
  <si>
    <t>八戸市東体育館（青森県）</t>
  </si>
  <si>
    <t>Ｇａｍｅ６</t>
  </si>
  <si>
    <t>第４節</t>
  </si>
  <si>
    <t>Ｇａｍｅ７</t>
  </si>
  <si>
    <t>本宮市白沢体育館（福島県）</t>
  </si>
  <si>
    <t>Ｇａｍｅ８</t>
  </si>
  <si>
    <t>第５節</t>
  </si>
  <si>
    <t>Ｇａｍｅ９</t>
  </si>
  <si>
    <t>山辺町民総合体育館（山形県）</t>
  </si>
  <si>
    <t>Ｇａｍｅ１０</t>
  </si>
  <si>
    <t>第６節</t>
  </si>
  <si>
    <t>Ｇａｍｅ１１</t>
  </si>
  <si>
    <t>Ｇａｍｅ１２</t>
  </si>
  <si>
    <t>第７節</t>
  </si>
  <si>
    <t>Ｇａｍｅ１３</t>
  </si>
  <si>
    <t>仙台市若林体育館(宮城県)</t>
  </si>
  <si>
    <t>Ｇａｍｅ１４</t>
  </si>
  <si>
    <t>第８節</t>
  </si>
  <si>
    <t>Ｇａｍｅ１５</t>
  </si>
  <si>
    <t>宮古市民総合体育館（岩手県）</t>
  </si>
  <si>
    <t>Ｇａｍｅ１６</t>
  </si>
  <si>
    <t>日付</t>
  </si>
  <si>
    <t>Ａコート</t>
  </si>
  <si>
    <t>男子</t>
  </si>
  <si>
    <t>×</t>
  </si>
  <si>
    <t>ｵﾌｨｼｬﾙ</t>
  </si>
  <si>
    <t>福島</t>
  </si>
  <si>
    <t>青森</t>
  </si>
  <si>
    <t>game５</t>
  </si>
  <si>
    <t>①</t>
  </si>
  <si>
    <t>②</t>
  </si>
  <si>
    <t>JR</t>
  </si>
  <si>
    <t>③</t>
  </si>
  <si>
    <t>宮城</t>
  </si>
  <si>
    <t>④</t>
  </si>
  <si>
    <t>厚生</t>
  </si>
  <si>
    <t>ST</t>
  </si>
  <si>
    <t>八戸市体育館（青森県）</t>
  </si>
</sst>
</file>

<file path=xl/styles.xml><?xml version="1.0" encoding="utf-8"?>
<styleSheet xmlns="http://schemas.openxmlformats.org/spreadsheetml/2006/main">
  <numFmts count="8">
    <numFmt numFmtId="176" formatCode="&quot;(&quot;aaa&quot;)&quot;"/>
    <numFmt numFmtId="177" formatCode="[DBNum3][$-411]0"/>
    <numFmt numFmtId="178" formatCode="_ * #,##0_ ;_ * \-#,##0_ ;_ * &quot;-&quot;??_ ;_ @_ "/>
    <numFmt numFmtId="179" formatCode="yyyy&quot;年&quot;m&quot;月&quot;d&quot;日&quot;;@"/>
    <numFmt numFmtId="180" formatCode="_-&quot;\&quot;* #,##0.00_-\ ;\-&quot;\&quot;* #,##0.00_-\ ;_-&quot;\&quot;* &quot;-&quot;??_-\ ;_-@_-"/>
    <numFmt numFmtId="181" formatCode="_-&quot;\&quot;* #,##0_-\ ;\-&quot;\&quot;* #,##0_-\ ;_-&quot;\&quot;* &quot;-&quot;??_-\ ;_-@_-"/>
    <numFmt numFmtId="43" formatCode="_ * #,##0.00_ ;_ * \-#,##0.00_ ;_ * &quot;-&quot;??_ ;_ @_ "/>
    <numFmt numFmtId="182" formatCode="m&quot;月&quot;d&quot;日&quot;\(aaa\)"/>
  </numFmts>
  <fonts count="82">
    <font>
      <sz val="11"/>
      <name val="ＭＳ Ｐゴシック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b/>
      <sz val="14"/>
      <name val="Meiryo UI"/>
      <charset val="128"/>
    </font>
    <font>
      <b/>
      <sz val="12"/>
      <name val="Meiryo UI"/>
      <charset val="128"/>
    </font>
    <font>
      <b/>
      <sz val="11"/>
      <name val="Meiryo UI"/>
      <charset val="128"/>
    </font>
    <font>
      <b/>
      <sz val="16"/>
      <name val="Meiryo UI"/>
      <charset val="128"/>
    </font>
    <font>
      <b/>
      <sz val="10"/>
      <name val="Meiryo UI"/>
      <charset val="128"/>
    </font>
    <font>
      <b/>
      <sz val="16"/>
      <name val="ＭＳ Ｐゴシック"/>
      <charset val="128"/>
    </font>
    <font>
      <b/>
      <sz val="10"/>
      <name val="ＭＳ Ｐゴシック"/>
      <charset val="128"/>
    </font>
    <font>
      <b/>
      <sz val="14"/>
      <color rgb="FFFF0000"/>
      <name val="Meiryo UI"/>
      <charset val="128"/>
    </font>
    <font>
      <b/>
      <sz val="12"/>
      <color rgb="FFFF0000"/>
      <name val="Meiryo UI"/>
      <charset val="128"/>
    </font>
    <font>
      <sz val="11"/>
      <name val="Meiryo UI"/>
      <charset val="128"/>
    </font>
    <font>
      <sz val="11"/>
      <color theme="0"/>
      <name val="Meiryo UI"/>
      <charset val="128"/>
    </font>
    <font>
      <b/>
      <sz val="11"/>
      <color theme="0"/>
      <name val="Meiryo UI"/>
      <charset val="128"/>
    </font>
    <font>
      <sz val="11"/>
      <color theme="1"/>
      <name val="Meiryo UI"/>
      <charset val="128"/>
    </font>
    <font>
      <u/>
      <sz val="11"/>
      <color rgb="FF0000FF"/>
      <name val="ＭＳ Ｐゴシック"/>
      <charset val="0"/>
      <scheme val="minor"/>
    </font>
    <font>
      <sz val="10"/>
      <name val="Meiryo UI"/>
      <charset val="128"/>
    </font>
    <font>
      <b/>
      <sz val="14"/>
      <color theme="0"/>
      <name val="Meiryo UI"/>
      <charset val="128"/>
    </font>
    <font>
      <sz val="10"/>
      <color theme="1"/>
      <name val="Meiryo UI"/>
      <charset val="128"/>
    </font>
    <font>
      <sz val="9"/>
      <name val="Meiryo UI"/>
      <charset val="128"/>
    </font>
    <font>
      <b/>
      <sz val="16"/>
      <color theme="0"/>
      <name val="Meiryo UI"/>
      <charset val="128"/>
    </font>
    <font>
      <sz val="14"/>
      <name val="Meiryo UI"/>
      <charset val="128"/>
    </font>
    <font>
      <sz val="10.5"/>
      <name val="Meiryo UI"/>
      <charset val="128"/>
    </font>
    <font>
      <sz val="12"/>
      <color theme="0" tint="-0.35"/>
      <name val="Meiryo UI"/>
      <charset val="128"/>
    </font>
    <font>
      <sz val="9"/>
      <color theme="0" tint="-0.05"/>
      <name val="Meiryo UI"/>
      <charset val="128"/>
    </font>
    <font>
      <sz val="9"/>
      <color theme="0" tint="-0.25"/>
      <name val="Meiryo UI"/>
      <charset val="128"/>
    </font>
    <font>
      <u/>
      <sz val="11"/>
      <color rgb="FF800080"/>
      <name val="ＭＳ Ｐゴシック"/>
      <charset val="0"/>
      <scheme val="minor"/>
    </font>
    <font>
      <sz val="9"/>
      <color theme="2" tint="-0.5"/>
      <name val="Meiryo UI"/>
      <charset val="128"/>
    </font>
    <font>
      <sz val="12"/>
      <color indexed="8"/>
      <name val="ＭＳ Ｐゴシック"/>
      <charset val="128"/>
      <scheme val="minor"/>
    </font>
    <font>
      <sz val="10"/>
      <color indexed="8"/>
      <name val="ＭＳ Ｐゴシック"/>
      <charset val="128"/>
      <scheme val="minor"/>
    </font>
    <font>
      <b/>
      <u/>
      <sz val="16"/>
      <name val="ＭＳ Ｐゴシック"/>
      <charset val="128"/>
    </font>
    <font>
      <sz val="11"/>
      <name val="ＭＳ Ｐゴシック"/>
      <charset val="128"/>
      <scheme val="minor"/>
    </font>
    <font>
      <sz val="10"/>
      <name val="ＭＳ Ｐゴシック"/>
      <charset val="128"/>
    </font>
    <font>
      <b/>
      <sz val="10"/>
      <color rgb="FF008000"/>
      <name val="ＭＳ Ｐゴシック"/>
      <charset val="128"/>
    </font>
    <font>
      <sz val="10"/>
      <name val="ＭＳ Ｐゴシック"/>
      <charset val="128"/>
      <scheme val="minor"/>
    </font>
    <font>
      <sz val="10"/>
      <color indexed="30"/>
      <name val="ＭＳ Ｐゴシック"/>
      <charset val="128"/>
      <scheme val="minor"/>
    </font>
    <font>
      <sz val="10"/>
      <color indexed="10"/>
      <name val="ＭＳ Ｐゴシック"/>
      <charset val="128"/>
      <scheme val="minor"/>
    </font>
    <font>
      <sz val="10"/>
      <color rgb="FFFF0000"/>
      <name val="ＭＳ Ｐゴシック"/>
      <charset val="128"/>
      <scheme val="minor"/>
    </font>
    <font>
      <b/>
      <sz val="10"/>
      <color indexed="10"/>
      <name val="Meiryo UI"/>
      <charset val="128"/>
    </font>
    <font>
      <b/>
      <sz val="7"/>
      <color theme="0"/>
      <name val="Meiryo UI"/>
      <charset val="128"/>
    </font>
    <font>
      <b/>
      <sz val="10"/>
      <color rgb="FFFF0000"/>
      <name val="Meiryo UI"/>
      <charset val="128"/>
    </font>
    <font>
      <sz val="12"/>
      <name val="ＭＳ Ｐゴシック"/>
      <charset val="128"/>
      <scheme val="minor"/>
    </font>
    <font>
      <b/>
      <sz val="10"/>
      <color indexed="10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b/>
      <sz val="7"/>
      <color rgb="FFFF0000"/>
      <name val="Meiryo UI"/>
      <charset val="128"/>
    </font>
    <font>
      <b/>
      <sz val="10"/>
      <color theme="0"/>
      <name val="ＭＳ Ｐゴシック"/>
      <charset val="128"/>
      <scheme val="minor"/>
    </font>
    <font>
      <b/>
      <sz val="10"/>
      <color rgb="FFFF0000"/>
      <name val="ＭＳ Ｐゴシック"/>
      <charset val="128"/>
      <scheme val="minor"/>
    </font>
    <font>
      <sz val="12"/>
      <color rgb="FFFF0000"/>
      <name val="ＭＳ Ｐゴシック"/>
      <charset val="128"/>
      <scheme val="minor"/>
    </font>
    <font>
      <b/>
      <sz val="10"/>
      <name val="ＭＳ Ｐゴシック"/>
      <charset val="128"/>
      <scheme val="minor"/>
    </font>
    <font>
      <b/>
      <sz val="8"/>
      <color rgb="FF00B050"/>
      <name val="Meiryo UI"/>
      <charset val="128"/>
    </font>
    <font>
      <b/>
      <sz val="7"/>
      <color theme="0"/>
      <name val="Segoe UI Emoji"/>
      <charset val="128"/>
    </font>
    <font>
      <b/>
      <sz val="8"/>
      <color theme="1"/>
      <name val="Meiryo UI"/>
      <charset val="128"/>
    </font>
    <font>
      <b/>
      <sz val="8"/>
      <color theme="0"/>
      <name val="Meiryo UI"/>
      <charset val="128"/>
    </font>
    <font>
      <sz val="12"/>
      <color theme="1"/>
      <name val="ＭＳ Ｐゴシック"/>
      <charset val="128"/>
      <scheme val="minor"/>
    </font>
    <font>
      <sz val="10"/>
      <color rgb="FFFFFFFF"/>
      <name val="ＭＳ Ｐゴシック"/>
      <charset val="128"/>
      <scheme val="minor"/>
    </font>
    <font>
      <b/>
      <sz val="12"/>
      <color theme="0"/>
      <name val="Meiryo UI"/>
      <charset val="128"/>
    </font>
    <font>
      <b/>
      <sz val="10"/>
      <color theme="0"/>
      <name val="Meiryo UI"/>
      <charset val="128"/>
    </font>
    <font>
      <sz val="10"/>
      <color theme="0"/>
      <name val="ＭＳ Ｐゴシック"/>
      <charset val="128"/>
      <scheme val="minor"/>
    </font>
    <font>
      <b/>
      <sz val="8"/>
      <color indexed="8"/>
      <name val="Meiryo UI"/>
      <charset val="128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indexed="8"/>
      <name val="ＭＳ Ｐゴシック"/>
      <charset val="128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8"/>
      <name val="Meiryo UI"/>
      <charset val="128"/>
    </font>
  </fonts>
  <fills count="4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theme="0" tint="-0.14996795556505"/>
      </top>
      <bottom style="thin">
        <color theme="0" tint="-0.14996795556505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14996795556505"/>
      </left>
      <right/>
      <top style="thin">
        <color theme="0" tint="-0.14996795556505"/>
      </top>
      <bottom style="thin">
        <color theme="0" tint="-0.14996795556505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 tint="-0.14996795556505"/>
      </left>
      <right style="thin">
        <color theme="0" tint="-0.14996795556505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"/>
      </left>
      <right/>
      <top style="thin">
        <color theme="0" tint="-0.14996795556505"/>
      </top>
      <bottom/>
      <diagonal/>
    </border>
    <border>
      <left style="thin">
        <color theme="0" tint="-0.14996795556505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/>
      <top style="thin">
        <color theme="0" tint="-0.14996795556505"/>
      </top>
      <bottom style="thin">
        <color theme="0" tint="-0.14996795556505"/>
      </bottom>
      <diagonal/>
    </border>
    <border>
      <left style="thin">
        <color theme="0" tint="-0.14996795556505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6795556505"/>
      </left>
      <right/>
      <top/>
      <bottom style="thin">
        <color theme="0" tint="-0.14996795556505"/>
      </bottom>
      <diagonal/>
    </border>
    <border>
      <left/>
      <right/>
      <top style="thin">
        <color auto="1"/>
      </top>
      <bottom style="thin">
        <color theme="0" tint="-0.35"/>
      </bottom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/>
      </top>
      <bottom/>
      <diagonal/>
    </border>
    <border>
      <left/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14996795556505"/>
      </left>
      <right style="thin">
        <color theme="0" tint="-0.14996795556505"/>
      </right>
      <top/>
      <bottom/>
      <diagonal/>
    </border>
    <border>
      <left/>
      <right style="thin">
        <color theme="0"/>
      </right>
      <top style="thin">
        <color auto="1"/>
      </top>
      <bottom style="thin">
        <color theme="0" tint="-0.35"/>
      </bottom>
      <diagonal/>
    </border>
    <border>
      <left style="thin">
        <color theme="0" tint="-0.35"/>
      </left>
      <right style="thin">
        <color auto="1"/>
      </right>
      <top style="thin">
        <color theme="0" tint="-0.35"/>
      </top>
      <bottom style="thin">
        <color theme="0" tint="-0.35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 tint="-0.14996795556505"/>
      </left>
      <right/>
      <top style="thin">
        <color theme="0" tint="-0.14996795556505"/>
      </top>
      <bottom style="thin">
        <color auto="1"/>
      </bottom>
      <diagonal/>
    </border>
    <border>
      <left/>
      <right/>
      <top style="thin">
        <color theme="0" tint="-0.14996795556505"/>
      </top>
      <bottom style="thin">
        <color auto="1"/>
      </bottom>
      <diagonal/>
    </border>
    <border>
      <left/>
      <right style="thin">
        <color theme="0" tint="-0.35"/>
      </right>
      <top style="thin">
        <color theme="0" tint="-0.35"/>
      </top>
      <bottom style="thin">
        <color auto="1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auto="1"/>
      </bottom>
      <diagonal/>
    </border>
    <border>
      <left style="thin">
        <color theme="0" tint="-0.35"/>
      </left>
      <right style="thin">
        <color auto="1"/>
      </right>
      <top style="thin">
        <color theme="0" tint="-0.35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3" fontId="62" fillId="0" borderId="0" applyFont="0" applyFill="0" applyBorder="0" applyAlignment="0" applyProtection="0">
      <alignment vertical="center"/>
    </xf>
    <xf numFmtId="0" fontId="71" fillId="27" borderId="79" applyNumberFormat="0" applyAlignment="0" applyProtection="0">
      <alignment vertical="center"/>
    </xf>
    <xf numFmtId="178" fontId="62" fillId="0" borderId="0" applyFont="0" applyFill="0" applyBorder="0" applyAlignment="0" applyProtection="0">
      <alignment vertical="center"/>
    </xf>
    <xf numFmtId="180" fontId="62" fillId="0" borderId="0" applyFont="0" applyFill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181" fontId="62" fillId="0" borderId="0" applyFon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2" fillId="16" borderId="77" applyNumberFormat="0" applyFont="0" applyAlignment="0" applyProtection="0">
      <alignment vertical="center"/>
    </xf>
    <xf numFmtId="9" fontId="62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5" fillId="0" borderId="81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79" fillId="23" borderId="82" applyNumberFormat="0" applyAlignment="0" applyProtection="0">
      <alignment vertical="center"/>
    </xf>
    <xf numFmtId="0" fontId="61" fillId="0" borderId="76" applyNumberFormat="0" applyFill="0" applyAlignment="0" applyProtection="0">
      <alignment vertical="center"/>
    </xf>
    <xf numFmtId="0" fontId="76" fillId="0" borderId="76" applyNumberFormat="0" applyFill="0" applyAlignment="0" applyProtection="0">
      <alignment vertical="center"/>
    </xf>
    <xf numFmtId="0" fontId="69" fillId="23" borderId="79" applyNumberFormat="0" applyAlignment="0" applyProtection="0">
      <alignment vertical="center"/>
    </xf>
    <xf numFmtId="0" fontId="72" fillId="0" borderId="80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80" fillId="46" borderId="83" applyNumberFormat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8" fillId="0" borderId="78" applyNumberFormat="0" applyFill="0" applyAlignment="0" applyProtection="0">
      <alignment vertical="center"/>
    </xf>
    <xf numFmtId="0" fontId="67" fillId="0" borderId="0">
      <alignment vertical="center"/>
    </xf>
    <xf numFmtId="0" fontId="78" fillId="43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0" fillId="0" borderId="0">
      <alignment vertical="center"/>
    </xf>
  </cellStyleXfs>
  <cellXfs count="2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56" fontId="3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Continuous" vertical="center" shrinkToFit="1"/>
    </xf>
    <xf numFmtId="0" fontId="5" fillId="0" borderId="3" xfId="0" applyFont="1" applyBorder="1" applyAlignment="1">
      <alignment horizontal="centerContinuous" vertical="center" shrinkToFit="1"/>
    </xf>
    <xf numFmtId="0" fontId="5" fillId="0" borderId="4" xfId="0" applyFont="1" applyBorder="1" applyAlignment="1">
      <alignment horizontal="centerContinuous" vertical="center" shrinkToFit="1"/>
    </xf>
    <xf numFmtId="20" fontId="5" fillId="0" borderId="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20" fontId="6" fillId="0" borderId="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56" fontId="10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0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22" xfId="0" applyFont="1" applyFill="1" applyBorder="1" applyAlignment="1">
      <alignment horizontal="center" vertical="center" shrinkToFit="1"/>
    </xf>
    <xf numFmtId="0" fontId="13" fillId="6" borderId="23" xfId="0" applyFont="1" applyFill="1" applyBorder="1" applyAlignment="1">
      <alignment horizontal="center" vertical="center" textRotation="255" wrapText="1"/>
    </xf>
    <xf numFmtId="182" fontId="13" fillId="6" borderId="24" xfId="0" applyNumberFormat="1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left" vertical="center"/>
    </xf>
    <xf numFmtId="0" fontId="13" fillId="6" borderId="27" xfId="0" applyFont="1" applyFill="1" applyBorder="1" applyAlignment="1">
      <alignment horizontal="center" vertical="center" shrinkToFit="1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 textRotation="255" wrapText="1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20" fontId="12" fillId="0" borderId="30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center" vertical="center" shrinkToFit="1"/>
    </xf>
    <xf numFmtId="0" fontId="13" fillId="6" borderId="0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 textRotation="255" wrapText="1"/>
    </xf>
    <xf numFmtId="182" fontId="13" fillId="6" borderId="31" xfId="0" applyNumberFormat="1" applyFont="1" applyFill="1" applyBorder="1" applyAlignment="1">
      <alignment horizontal="left" vertical="center"/>
    </xf>
    <xf numFmtId="0" fontId="13" fillId="7" borderId="28" xfId="0" applyFont="1" applyFill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82" fontId="13" fillId="6" borderId="24" xfId="0" applyNumberFormat="1" applyFont="1" applyFill="1" applyBorder="1" applyAlignment="1">
      <alignment horizontal="left" vertical="center"/>
    </xf>
    <xf numFmtId="0" fontId="13" fillId="5" borderId="20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 shrinkToFit="1"/>
    </xf>
    <xf numFmtId="0" fontId="13" fillId="6" borderId="35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6" fillId="8" borderId="0" xfId="11" applyNumberFormat="1" applyFill="1" applyBorder="1" applyAlignment="1" applyProtection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 textRotation="255" wrapText="1"/>
    </xf>
    <xf numFmtId="0" fontId="13" fillId="9" borderId="28" xfId="0" applyFont="1" applyFill="1" applyBorder="1" applyAlignment="1">
      <alignment horizontal="center" vertical="center" textRotation="255" wrapText="1"/>
    </xf>
    <xf numFmtId="0" fontId="13" fillId="9" borderId="40" xfId="0" applyFont="1" applyFill="1" applyBorder="1" applyAlignment="1">
      <alignment horizontal="center" vertical="center" textRotation="255" wrapText="1"/>
    </xf>
    <xf numFmtId="0" fontId="12" fillId="0" borderId="41" xfId="0" applyFont="1" applyBorder="1" applyAlignment="1">
      <alignment horizontal="center" vertical="center"/>
    </xf>
    <xf numFmtId="20" fontId="12" fillId="0" borderId="42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shrinkToFit="1"/>
    </xf>
    <xf numFmtId="0" fontId="17" fillId="0" borderId="0" xfId="0" applyFont="1" applyFill="1" applyAlignment="1"/>
    <xf numFmtId="0" fontId="18" fillId="10" borderId="0" xfId="52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9" fillId="0" borderId="47" xfId="0" applyFont="1" applyFill="1" applyBorder="1" applyAlignment="1">
      <alignment horizontal="center" shrinkToFit="1"/>
    </xf>
    <xf numFmtId="0" fontId="20" fillId="0" borderId="48" xfId="0" applyFont="1" applyFill="1" applyBorder="1" applyAlignment="1">
      <alignment horizontal="center" vertical="center" wrapText="1" shrinkToFit="1"/>
    </xf>
    <xf numFmtId="0" fontId="20" fillId="0" borderId="48" xfId="0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wrapText="1" shrinkToFit="1"/>
    </xf>
    <xf numFmtId="0" fontId="17" fillId="0" borderId="48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vertical="center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54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vertical="center"/>
    </xf>
    <xf numFmtId="0" fontId="19" fillId="0" borderId="58" xfId="0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vertical="center" shrinkToFit="1"/>
    </xf>
    <xf numFmtId="0" fontId="19" fillId="0" borderId="60" xfId="0" applyFont="1" applyFill="1" applyBorder="1" applyAlignment="1">
      <alignment vertical="center" shrinkToFit="1"/>
    </xf>
    <xf numFmtId="0" fontId="19" fillId="0" borderId="61" xfId="0" applyFont="1" applyFill="1" applyBorder="1" applyAlignment="1">
      <alignment vertical="center"/>
    </xf>
    <xf numFmtId="0" fontId="19" fillId="0" borderId="62" xfId="0" applyFont="1" applyFill="1" applyBorder="1" applyAlignment="1">
      <alignment vertical="center" shrinkToFit="1"/>
    </xf>
    <xf numFmtId="0" fontId="21" fillId="11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wrapText="1" shrinkToFit="1"/>
    </xf>
    <xf numFmtId="0" fontId="22" fillId="0" borderId="0" xfId="0" applyFont="1" applyFill="1" applyAlignment="1">
      <alignment horizontal="left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19" fillId="0" borderId="64" xfId="0" applyFont="1" applyFill="1" applyBorder="1" applyAlignment="1">
      <alignment horizontal="center" vertical="center" shrinkToFit="1"/>
    </xf>
    <xf numFmtId="0" fontId="19" fillId="0" borderId="6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left" vertical="center" wrapText="1" shrinkToFit="1"/>
    </xf>
    <xf numFmtId="179" fontId="17" fillId="0" borderId="0" xfId="0" applyNumberFormat="1" applyFont="1" applyFill="1" applyAlignment="1">
      <alignment horizontal="right" shrinkToFit="1"/>
    </xf>
    <xf numFmtId="0" fontId="17" fillId="0" borderId="48" xfId="0" applyFont="1" applyFill="1" applyBorder="1" applyAlignment="1">
      <alignment horizontal="center" vertical="center" textRotation="255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top" shrinkToFit="1"/>
    </xf>
    <xf numFmtId="0" fontId="25" fillId="0" borderId="0" xfId="0" applyFont="1" applyFill="1" applyAlignment="1">
      <alignment shrinkToFit="1"/>
    </xf>
    <xf numFmtId="0" fontId="26" fillId="0" borderId="0" xfId="0" applyFont="1" applyFill="1" applyAlignment="1"/>
    <xf numFmtId="0" fontId="17" fillId="0" borderId="0" xfId="0" applyFont="1" applyFill="1" applyAlignment="1">
      <alignment horizontal="left" shrinkToFit="1"/>
    </xf>
    <xf numFmtId="0" fontId="27" fillId="8" borderId="0" xfId="11" applyNumberFormat="1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>
      <alignment horizontal="center" vertical="center" textRotation="255" shrinkToFit="1"/>
    </xf>
    <xf numFmtId="0" fontId="17" fillId="0" borderId="48" xfId="0" applyFont="1" applyFill="1" applyBorder="1" applyAlignment="1">
      <alignment horizontal="left" vertical="center"/>
    </xf>
    <xf numFmtId="0" fontId="17" fillId="0" borderId="0" xfId="0" applyFont="1" applyFill="1" applyAlignment="1"/>
    <xf numFmtId="0" fontId="25" fillId="0" borderId="0" xfId="0" applyFont="1" applyFill="1" applyAlignment="1"/>
    <xf numFmtId="0" fontId="28" fillId="0" borderId="0" xfId="0" applyFont="1" applyFill="1" applyAlignment="1"/>
    <xf numFmtId="0" fontId="17" fillId="0" borderId="58" xfId="0" applyFont="1" applyFill="1" applyBorder="1" applyAlignment="1">
      <alignment shrinkToFit="1"/>
    </xf>
    <xf numFmtId="0" fontId="29" fillId="0" borderId="0" xfId="30" applyFont="1" applyFill="1" applyAlignment="1">
      <alignment vertical="center"/>
    </xf>
    <xf numFmtId="0" fontId="30" fillId="0" borderId="0" xfId="3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177" fontId="30" fillId="0" borderId="0" xfId="30" applyNumberFormat="1" applyFont="1" applyFill="1" applyAlignment="1">
      <alignment horizontal="left" vertical="center"/>
    </xf>
    <xf numFmtId="177" fontId="32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left" vertical="center"/>
    </xf>
    <xf numFmtId="0" fontId="29" fillId="0" borderId="0" xfId="30" applyFont="1" applyFill="1" applyAlignment="1">
      <alignment horizontal="center" vertical="center"/>
    </xf>
    <xf numFmtId="0" fontId="35" fillId="0" borderId="69" xfId="30" applyFont="1" applyFill="1" applyBorder="1" applyAlignment="1">
      <alignment horizontal="center" vertical="center"/>
    </xf>
    <xf numFmtId="0" fontId="36" fillId="0" borderId="69" xfId="30" applyFont="1" applyFill="1" applyBorder="1" applyAlignment="1">
      <alignment horizontal="center" vertical="center"/>
    </xf>
    <xf numFmtId="0" fontId="35" fillId="0" borderId="70" xfId="30" applyFont="1" applyFill="1" applyBorder="1" applyAlignment="1">
      <alignment vertical="center"/>
    </xf>
    <xf numFmtId="0" fontId="37" fillId="0" borderId="69" xfId="30" applyFont="1" applyFill="1" applyBorder="1" applyAlignment="1">
      <alignment vertical="center"/>
    </xf>
    <xf numFmtId="0" fontId="37" fillId="0" borderId="71" xfId="30" applyFont="1" applyFill="1" applyBorder="1" applyAlignment="1">
      <alignment horizontal="center" vertical="center"/>
    </xf>
    <xf numFmtId="0" fontId="30" fillId="0" borderId="48" xfId="30" applyFont="1" applyFill="1" applyBorder="1" applyAlignment="1">
      <alignment vertical="center"/>
    </xf>
    <xf numFmtId="0" fontId="30" fillId="0" borderId="69" xfId="30" applyFont="1" applyFill="1" applyBorder="1" applyAlignment="1">
      <alignment horizontal="center" vertical="center"/>
    </xf>
    <xf numFmtId="0" fontId="37" fillId="0" borderId="72" xfId="30" applyFont="1" applyFill="1" applyBorder="1" applyAlignment="1">
      <alignment vertical="center"/>
    </xf>
    <xf numFmtId="0" fontId="38" fillId="0" borderId="69" xfId="30" applyFont="1" applyFill="1" applyBorder="1" applyAlignment="1">
      <alignment horizontal="center" vertical="center"/>
    </xf>
    <xf numFmtId="0" fontId="37" fillId="0" borderId="69" xfId="30" applyFont="1" applyFill="1" applyBorder="1" applyAlignment="1">
      <alignment horizontal="center" vertical="center"/>
    </xf>
    <xf numFmtId="0" fontId="39" fillId="0" borderId="69" xfId="30" applyFont="1" applyFill="1" applyBorder="1" applyAlignment="1">
      <alignment horizontal="center" vertical="center" shrinkToFit="1"/>
    </xf>
    <xf numFmtId="0" fontId="30" fillId="0" borderId="71" xfId="30" applyFont="1" applyFill="1" applyBorder="1" applyAlignment="1">
      <alignment horizontal="center" vertical="center"/>
    </xf>
    <xf numFmtId="0" fontId="40" fillId="12" borderId="69" xfId="30" applyFont="1" applyFill="1" applyBorder="1" applyAlignment="1">
      <alignment vertical="center" wrapText="1"/>
    </xf>
    <xf numFmtId="0" fontId="35" fillId="0" borderId="69" xfId="30" applyFont="1" applyFill="1" applyBorder="1" applyAlignment="1">
      <alignment vertical="center"/>
    </xf>
    <xf numFmtId="0" fontId="41" fillId="4" borderId="69" xfId="30" applyFont="1" applyFill="1" applyBorder="1" applyAlignment="1">
      <alignment vertical="center"/>
    </xf>
    <xf numFmtId="0" fontId="30" fillId="0" borderId="69" xfId="30" applyFont="1" applyFill="1" applyBorder="1" applyAlignment="1">
      <alignment vertical="center"/>
    </xf>
    <xf numFmtId="0" fontId="35" fillId="0" borderId="0" xfId="30" applyFont="1" applyFill="1" applyAlignment="1">
      <alignment vertical="center"/>
    </xf>
    <xf numFmtId="0" fontId="42" fillId="0" borderId="0" xfId="30" applyFont="1" applyFill="1" applyAlignment="1">
      <alignment horizontal="center" vertical="center"/>
    </xf>
    <xf numFmtId="0" fontId="43" fillId="4" borderId="69" xfId="30" applyFont="1" applyFill="1" applyBorder="1" applyAlignment="1">
      <alignment vertical="center"/>
    </xf>
    <xf numFmtId="0" fontId="40" fillId="0" borderId="69" xfId="30" applyFont="1" applyFill="1" applyBorder="1" applyAlignment="1">
      <alignment vertical="center" wrapText="1"/>
    </xf>
    <xf numFmtId="0" fontId="44" fillId="0" borderId="69" xfId="30" applyFont="1" applyFill="1" applyBorder="1" applyAlignment="1">
      <alignment horizontal="center" vertical="center"/>
    </xf>
    <xf numFmtId="0" fontId="45" fillId="0" borderId="72" xfId="30" applyFont="1" applyFill="1" applyBorder="1" applyAlignment="1">
      <alignment horizontal="right" vertical="center" wrapText="1" shrinkToFit="1"/>
    </xf>
    <xf numFmtId="0" fontId="46" fillId="0" borderId="69" xfId="30" applyFont="1" applyFill="1" applyBorder="1" applyAlignment="1">
      <alignment vertical="center" wrapText="1"/>
    </xf>
    <xf numFmtId="0" fontId="35" fillId="0" borderId="69" xfId="30" applyFont="1" applyFill="1" applyBorder="1" applyAlignment="1">
      <alignment horizontal="right" vertical="center"/>
    </xf>
    <xf numFmtId="0" fontId="47" fillId="0" borderId="70" xfId="30" applyFont="1" applyFill="1" applyBorder="1" applyAlignment="1">
      <alignment vertical="center"/>
    </xf>
    <xf numFmtId="0" fontId="44" fillId="0" borderId="72" xfId="30" applyFont="1" applyFill="1" applyBorder="1" applyAlignment="1">
      <alignment vertical="center"/>
    </xf>
    <xf numFmtId="0" fontId="40" fillId="13" borderId="69" xfId="30" applyFont="1" applyFill="1" applyBorder="1" applyAlignment="1">
      <alignment vertical="center" wrapText="1"/>
    </xf>
    <xf numFmtId="0" fontId="36" fillId="0" borderId="71" xfId="30" applyFont="1" applyFill="1" applyBorder="1" applyAlignment="1">
      <alignment horizontal="center" vertical="center"/>
    </xf>
    <xf numFmtId="0" fontId="48" fillId="0" borderId="73" xfId="30" applyFont="1" applyFill="1" applyBorder="1" applyAlignment="1">
      <alignment vertical="center"/>
    </xf>
    <xf numFmtId="0" fontId="40" fillId="0" borderId="74" xfId="30" applyFont="1" applyFill="1" applyBorder="1" applyAlignment="1">
      <alignment vertical="center" wrapText="1"/>
    </xf>
    <xf numFmtId="0" fontId="40" fillId="9" borderId="69" xfId="30" applyFont="1" applyFill="1" applyBorder="1" applyAlignment="1">
      <alignment vertical="center" wrapText="1"/>
    </xf>
    <xf numFmtId="0" fontId="35" fillId="0" borderId="69" xfId="30" applyFont="1" applyFill="1" applyBorder="1" applyAlignment="1">
      <alignment vertical="center" shrinkToFit="1"/>
    </xf>
    <xf numFmtId="0" fontId="48" fillId="0" borderId="69" xfId="30" applyFont="1" applyFill="1" applyBorder="1" applyAlignment="1">
      <alignment vertical="center"/>
    </xf>
    <xf numFmtId="0" fontId="33" fillId="14" borderId="48" xfId="30" applyFont="1" applyFill="1" applyBorder="1" applyAlignment="1">
      <alignment vertical="center"/>
    </xf>
    <xf numFmtId="0" fontId="33" fillId="14" borderId="69" xfId="30" applyFont="1" applyFill="1" applyBorder="1" applyAlignment="1">
      <alignment horizontal="center" vertical="center" wrapText="1"/>
    </xf>
    <xf numFmtId="0" fontId="49" fillId="0" borderId="0" xfId="30" applyFont="1" applyFill="1" applyAlignment="1">
      <alignment vertical="center"/>
    </xf>
    <xf numFmtId="0" fontId="29" fillId="0" borderId="75" xfId="30" applyFont="1" applyFill="1" applyBorder="1" applyAlignment="1">
      <alignment vertical="center"/>
    </xf>
    <xf numFmtId="0" fontId="40" fillId="10" borderId="69" xfId="30" applyFont="1" applyFill="1" applyBorder="1" applyAlignment="1">
      <alignment vertical="center" wrapText="1"/>
    </xf>
    <xf numFmtId="0" fontId="37" fillId="3" borderId="69" xfId="30" applyFont="1" applyFill="1" applyBorder="1" applyAlignment="1">
      <alignment vertical="center"/>
    </xf>
    <xf numFmtId="0" fontId="50" fillId="0" borderId="69" xfId="30" applyFont="1" applyFill="1" applyBorder="1" applyAlignment="1">
      <alignment vertical="center"/>
    </xf>
    <xf numFmtId="0" fontId="37" fillId="3" borderId="69" xfId="30" applyFont="1" applyFill="1" applyBorder="1" applyAlignment="1">
      <alignment horizontal="right" vertical="center"/>
    </xf>
    <xf numFmtId="0" fontId="42" fillId="0" borderId="75" xfId="30" applyFont="1" applyFill="1" applyBorder="1" applyAlignment="1">
      <alignment vertical="center"/>
    </xf>
    <xf numFmtId="0" fontId="51" fillId="14" borderId="48" xfId="30" applyFont="1" applyFill="1" applyBorder="1" applyAlignment="1">
      <alignment vertical="center"/>
    </xf>
    <xf numFmtId="0" fontId="52" fillId="9" borderId="69" xfId="30" applyFont="1" applyFill="1" applyBorder="1" applyAlignment="1">
      <alignment vertical="center" wrapText="1"/>
    </xf>
    <xf numFmtId="0" fontId="51" fillId="3" borderId="48" xfId="30" applyFont="1" applyFill="1" applyBorder="1" applyAlignment="1">
      <alignment vertical="center"/>
    </xf>
    <xf numFmtId="0" fontId="37" fillId="0" borderId="70" xfId="30" applyFont="1" applyFill="1" applyBorder="1" applyAlignment="1">
      <alignment vertical="center"/>
    </xf>
    <xf numFmtId="0" fontId="33" fillId="14" borderId="69" xfId="30" applyFont="1" applyFill="1" applyBorder="1" applyAlignment="1">
      <alignment vertical="center"/>
    </xf>
    <xf numFmtId="0" fontId="53" fillId="4" borderId="48" xfId="30" applyFont="1" applyFill="1" applyBorder="1" applyAlignment="1">
      <alignment vertical="center"/>
    </xf>
    <xf numFmtId="0" fontId="54" fillId="13" borderId="69" xfId="30" applyFont="1" applyFill="1" applyBorder="1" applyAlignment="1">
      <alignment vertical="center"/>
    </xf>
    <xf numFmtId="0" fontId="30" fillId="0" borderId="0" xfId="30" applyFont="1" applyFill="1" applyAlignment="1">
      <alignment horizontal="center" vertical="center"/>
    </xf>
    <xf numFmtId="0" fontId="40" fillId="15" borderId="69" xfId="30" applyFont="1" applyFill="1" applyBorder="1" applyAlignment="1">
      <alignment vertical="center" wrapText="1"/>
    </xf>
    <xf numFmtId="0" fontId="37" fillId="0" borderId="69" xfId="30" applyFont="1" applyFill="1" applyBorder="1" applyAlignment="1">
      <alignment horizontal="right" vertical="center"/>
    </xf>
    <xf numFmtId="0" fontId="44" fillId="0" borderId="71" xfId="30" applyFont="1" applyFill="1" applyBorder="1" applyAlignment="1">
      <alignment horizontal="center" vertical="center"/>
    </xf>
    <xf numFmtId="0" fontId="35" fillId="0" borderId="70" xfId="30" applyFont="1" applyFill="1" applyBorder="1" applyAlignment="1">
      <alignment horizontal="right" vertical="center"/>
    </xf>
    <xf numFmtId="0" fontId="35" fillId="0" borderId="70" xfId="30" applyFont="1" applyFill="1" applyBorder="1" applyAlignment="1">
      <alignment vertical="center" shrinkToFit="1"/>
    </xf>
    <xf numFmtId="0" fontId="33" fillId="14" borderId="69" xfId="30" applyFont="1" applyFill="1" applyBorder="1" applyAlignment="1">
      <alignment horizontal="center" vertical="center" shrinkToFit="1"/>
    </xf>
    <xf numFmtId="0" fontId="33" fillId="0" borderId="69" xfId="30" applyFont="1" applyFill="1" applyBorder="1" applyAlignment="1">
      <alignment horizontal="left" vertical="center" shrinkToFit="1"/>
    </xf>
    <xf numFmtId="0" fontId="35" fillId="0" borderId="48" xfId="30" applyFont="1" applyFill="1" applyBorder="1" applyAlignment="1">
      <alignment vertical="center"/>
    </xf>
    <xf numFmtId="0" fontId="37" fillId="0" borderId="72" xfId="30" applyFont="1" applyFill="1" applyBorder="1" applyAlignment="1">
      <alignment vertical="center" shrinkToFit="1"/>
    </xf>
    <xf numFmtId="0" fontId="44" fillId="0" borderId="0" xfId="30" applyFont="1" applyFill="1" applyAlignment="1">
      <alignment vertical="center"/>
    </xf>
    <xf numFmtId="0" fontId="55" fillId="0" borderId="0" xfId="30" applyFont="1" applyFill="1" applyAlignment="1">
      <alignment horizontal="center" vertical="center"/>
    </xf>
    <xf numFmtId="0" fontId="38" fillId="0" borderId="71" xfId="30" applyFont="1" applyFill="1" applyBorder="1" applyAlignment="1">
      <alignment horizontal="center" vertical="center"/>
    </xf>
    <xf numFmtId="0" fontId="56" fillId="0" borderId="69" xfId="30" applyFont="1" applyFill="1" applyBorder="1" applyAlignment="1">
      <alignment vertical="center"/>
    </xf>
    <xf numFmtId="0" fontId="35" fillId="0" borderId="71" xfId="30" applyFont="1" applyFill="1" applyBorder="1" applyAlignment="1">
      <alignment horizontal="center" vertical="center"/>
    </xf>
    <xf numFmtId="0" fontId="57" fillId="11" borderId="48" xfId="30" applyFont="1" applyFill="1" applyBorder="1" applyAlignment="1">
      <alignment horizontal="center" vertical="center" shrinkToFit="1"/>
    </xf>
    <xf numFmtId="0" fontId="58" fillId="11" borderId="48" xfId="30" applyFont="1" applyFill="1" applyBorder="1" applyAlignment="1">
      <alignment horizontal="right" vertical="center"/>
    </xf>
    <xf numFmtId="0" fontId="59" fillId="0" borderId="70" xfId="30" applyFont="1" applyFill="1" applyBorder="1" applyAlignment="1">
      <alignment vertical="center"/>
    </xf>
    <xf numFmtId="0" fontId="58" fillId="11" borderId="48" xfId="30" applyFont="1" applyFill="1" applyBorder="1" applyAlignment="1">
      <alignment vertical="center" shrinkToFit="1"/>
    </xf>
    <xf numFmtId="0" fontId="59" fillId="11" borderId="48" xfId="30" applyFont="1" applyFill="1" applyBorder="1" applyAlignment="1">
      <alignment horizontal="right" vertical="center"/>
    </xf>
    <xf numFmtId="0" fontId="60" fillId="0" borderId="48" xfId="30" applyFont="1" applyFill="1" applyBorder="1" applyAlignment="1">
      <alignment vertical="center"/>
    </xf>
    <xf numFmtId="0" fontId="30" fillId="0" borderId="58" xfId="30" applyFont="1" applyFill="1" applyBorder="1" applyAlignment="1">
      <alignment vertical="center"/>
    </xf>
    <xf numFmtId="0" fontId="33" fillId="14" borderId="69" xfId="30" applyFont="1" applyFill="1" applyBorder="1" applyAlignment="1" quotePrefix="1">
      <alignment horizontal="center" vertical="center" shrinkToFit="1"/>
    </xf>
  </cellXfs>
  <cellStyles count="54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標準 3 2" xfId="10"/>
    <cellStyle name="ハイパーリンク" xfId="11" builtinId="8"/>
    <cellStyle name="アクセント 2" xfId="12" builtinId="33"/>
    <cellStyle name="訪問済ハイパーリンク" xfId="13" builtinId="9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Excel Built-in Normal" xfId="30"/>
    <cellStyle name="悪い" xfId="31" builtinId="27"/>
    <cellStyle name="どちらでもない" xfId="32" builtinId="28"/>
    <cellStyle name="アクセント 1" xfId="33" builtinId="29"/>
    <cellStyle name="20% - アクセント 1" xfId="34" builtinId="30"/>
    <cellStyle name="20% - アクセント 5" xfId="35" builtinId="46"/>
    <cellStyle name="60% - アクセント 1" xfId="36" builtinId="32"/>
    <cellStyle name="20% - アクセント 2" xfId="37" builtinId="34"/>
    <cellStyle name="40% - アクセント 2" xfId="38" builtinId="35"/>
    <cellStyle name="20% - アクセント 6" xfId="39" builtinId="50"/>
    <cellStyle name="60% - アクセント 2" xfId="40" builtinId="36"/>
    <cellStyle name="アクセント 3" xfId="41" builtinId="37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  <cellStyle name="標準 3" xfId="52"/>
    <cellStyle name="標準 3 3" xfId="53"/>
  </cellStyles>
  <tableStyles count="0" defaultTableStyle="TableStyleMedium2" defaultPivotStyle="PivotStyleLight16"/>
  <colors>
    <mruColors>
      <color rgb="00FFFF99"/>
      <color rgb="00FF99FF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23</xdr:col>
      <xdr:colOff>153670</xdr:colOff>
      <xdr:row>51</xdr:row>
      <xdr:rowOff>237490</xdr:rowOff>
    </xdr:from>
    <xdr:to>
      <xdr:col>23</xdr:col>
      <xdr:colOff>159385</xdr:colOff>
      <xdr:row>53</xdr:row>
      <xdr:rowOff>233680</xdr:rowOff>
    </xdr:to>
    <xdr:cxnSp>
      <xdr:nvCxnSpPr>
        <xdr:cNvPr id="2" name="直線矢印コネクタ 1"/>
        <xdr:cNvCxnSpPr/>
      </xdr:nvCxnSpPr>
      <xdr:spPr>
        <a:xfrm flipH="1" flipV="1">
          <a:off x="11389995" y="12907010"/>
          <a:ext cx="5715" cy="506730"/>
        </a:xfrm>
        <a:prstGeom prst="straightConnector1">
          <a:avLst/>
        </a:prstGeom>
        <a:ln w="15875">
          <a:solidFill>
            <a:schemeClr val="bg1"/>
          </a:solidFill>
          <a:headEnd type="stealth" w="med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74930</xdr:colOff>
      <xdr:row>47</xdr:row>
      <xdr:rowOff>12700</xdr:rowOff>
    </xdr:from>
    <xdr:to>
      <xdr:col>3</xdr:col>
      <xdr:colOff>74930</xdr:colOff>
      <xdr:row>51</xdr:row>
      <xdr:rowOff>40640</xdr:rowOff>
    </xdr:to>
    <xdr:cxnSp>
      <xdr:nvCxnSpPr>
        <xdr:cNvPr id="3" name="直線矢印コネクタ 2"/>
        <xdr:cNvCxnSpPr/>
      </xdr:nvCxnSpPr>
      <xdr:spPr>
        <a:xfrm flipV="1">
          <a:off x="878205" y="11661140"/>
          <a:ext cx="0" cy="1049020"/>
        </a:xfrm>
        <a:prstGeom prst="straightConnector1">
          <a:avLst/>
        </a:prstGeom>
        <a:ln w="15875">
          <a:solidFill>
            <a:schemeClr val="tx1"/>
          </a:solidFill>
          <a:headEnd type="stealth" w="med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144145</xdr:colOff>
      <xdr:row>59</xdr:row>
      <xdr:rowOff>22225</xdr:rowOff>
    </xdr:from>
    <xdr:to>
      <xdr:col>19</xdr:col>
      <xdr:colOff>145415</xdr:colOff>
      <xdr:row>60</xdr:row>
      <xdr:rowOff>238760</xdr:rowOff>
    </xdr:to>
    <xdr:cxnSp>
      <xdr:nvCxnSpPr>
        <xdr:cNvPr id="4" name="直線矢印コネクタ 3"/>
        <xdr:cNvCxnSpPr/>
      </xdr:nvCxnSpPr>
      <xdr:spPr>
        <a:xfrm flipV="1">
          <a:off x="9293860" y="14733905"/>
          <a:ext cx="1270" cy="471805"/>
        </a:xfrm>
        <a:prstGeom prst="straightConnector1">
          <a:avLst/>
        </a:prstGeom>
        <a:ln w="15875">
          <a:solidFill>
            <a:schemeClr val="bg1"/>
          </a:solidFill>
          <a:headEnd type="stealth" w="med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394970</xdr:colOff>
      <xdr:row>22</xdr:row>
      <xdr:rowOff>10160</xdr:rowOff>
    </xdr:from>
    <xdr:to>
      <xdr:col>19</xdr:col>
      <xdr:colOff>401320</xdr:colOff>
      <xdr:row>23</xdr:row>
      <xdr:rowOff>47625</xdr:rowOff>
    </xdr:to>
    <xdr:cxnSp>
      <xdr:nvCxnSpPr>
        <xdr:cNvPr id="5" name="直線矢印コネクタ 4"/>
        <xdr:cNvCxnSpPr/>
      </xdr:nvCxnSpPr>
      <xdr:spPr>
        <a:xfrm flipV="1">
          <a:off x="9544685" y="5431790"/>
          <a:ext cx="6350" cy="292735"/>
        </a:xfrm>
        <a:prstGeom prst="straightConnector1">
          <a:avLst/>
        </a:prstGeom>
        <a:ln w="15875">
          <a:solidFill>
            <a:schemeClr val="tx1"/>
          </a:solidFill>
          <a:headEnd type="stealth" w="med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1216660</xdr:colOff>
      <xdr:row>39</xdr:row>
      <xdr:rowOff>22860</xdr:rowOff>
    </xdr:from>
    <xdr:to>
      <xdr:col>7</xdr:col>
      <xdr:colOff>1216660</xdr:colOff>
      <xdr:row>41</xdr:row>
      <xdr:rowOff>19050</xdr:rowOff>
    </xdr:to>
    <xdr:cxnSp>
      <xdr:nvCxnSpPr>
        <xdr:cNvPr id="6" name="直線矢印コネクタ 5"/>
        <xdr:cNvCxnSpPr/>
      </xdr:nvCxnSpPr>
      <xdr:spPr>
        <a:xfrm flipV="1">
          <a:off x="4106545" y="9629140"/>
          <a:ext cx="0" cy="506730"/>
        </a:xfrm>
        <a:prstGeom prst="straightConnector1">
          <a:avLst/>
        </a:prstGeom>
        <a:ln w="19050">
          <a:solidFill>
            <a:schemeClr val="tx1"/>
          </a:solidFill>
          <a:headEnd type="stealth" w="med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205740</xdr:colOff>
      <xdr:row>18</xdr:row>
      <xdr:rowOff>27305</xdr:rowOff>
    </xdr:from>
    <xdr:to>
      <xdr:col>15</xdr:col>
      <xdr:colOff>213360</xdr:colOff>
      <xdr:row>19</xdr:row>
      <xdr:rowOff>250825</xdr:rowOff>
    </xdr:to>
    <xdr:cxnSp>
      <xdr:nvCxnSpPr>
        <xdr:cNvPr id="7" name="直線矢印コネクタ 6"/>
        <xdr:cNvCxnSpPr/>
      </xdr:nvCxnSpPr>
      <xdr:spPr>
        <a:xfrm flipV="1">
          <a:off x="7268845" y="4427855"/>
          <a:ext cx="7620" cy="478790"/>
        </a:xfrm>
        <a:prstGeom prst="straightConnector1">
          <a:avLst/>
        </a:prstGeom>
        <a:ln w="15875">
          <a:solidFill>
            <a:schemeClr val="tx1"/>
          </a:solidFill>
          <a:headEnd type="stealth" w="med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22</xdr:col>
      <xdr:colOff>153035</xdr:colOff>
      <xdr:row>21</xdr:row>
      <xdr:rowOff>69850</xdr:rowOff>
    </xdr:from>
    <xdr:to>
      <xdr:col>35</xdr:col>
      <xdr:colOff>245745</xdr:colOff>
      <xdr:row>30</xdr:row>
      <xdr:rowOff>80645</xdr:rowOff>
    </xdr:to>
    <xdr:sp>
      <xdr:nvSpPr>
        <xdr:cNvPr id="2" name="四角形 1"/>
        <xdr:cNvSpPr/>
      </xdr:nvSpPr>
      <xdr:spPr>
        <a:xfrm>
          <a:off x="6495415" y="8070850"/>
          <a:ext cx="3561080" cy="1725295"/>
        </a:xfrm>
        <a:prstGeom prst="rect">
          <a:avLst/>
        </a:prstGeom>
        <a:ln w="12700" cmpd="dbl">
          <a:solidFill>
            <a:schemeClr val="bg1">
              <a:lumMod val="85000"/>
            </a:schemeClr>
          </a:solidFill>
          <a:prstDash val="soli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/>
            <a:t>【同勝点判定】</a:t>
          </a:r>
          <a:endParaRPr lang="ja-JP" altLang="en-US" sz="1100"/>
        </a:p>
        <a:p>
          <a:pPr algn="l"/>
          <a:r>
            <a:rPr lang="ja-JP" altLang="en-US" sz="1100"/>
            <a:t>　次の順序で判定される。</a:t>
          </a:r>
          <a:endParaRPr lang="ja-JP" altLang="en-US" sz="1100"/>
        </a:p>
        <a:p>
          <a:pPr algn="l"/>
          <a:r>
            <a:rPr lang="en-US" altLang="ja-JP" sz="1100"/>
            <a:t>A</a:t>
          </a:r>
          <a:r>
            <a:rPr lang="ja-JP" altLang="en-US" sz="1100"/>
            <a:t>：当該チームの対戦結果で勝ち点の大きい方</a:t>
          </a:r>
          <a:endParaRPr lang="en-US" altLang="ja-JP" sz="1100"/>
        </a:p>
        <a:p>
          <a:pPr algn="l"/>
          <a:r>
            <a:rPr lang="en-US" altLang="ja-JP" sz="1100"/>
            <a:t>B</a:t>
          </a:r>
          <a:r>
            <a:rPr lang="ja-JP" altLang="en-US" sz="1100"/>
            <a:t>：当該チームの対戦での得失点差の大きい方</a:t>
          </a:r>
          <a:endParaRPr lang="ja-JP" altLang="en-US" sz="1100"/>
        </a:p>
        <a:p>
          <a:pPr algn="l"/>
          <a:r>
            <a:rPr lang="en-US" altLang="ja-JP">
              <a:sym typeface="+mn-ea"/>
            </a:rPr>
            <a:t>C</a:t>
          </a:r>
          <a:r>
            <a:rPr lang="ja-JP" altLang="en-US">
              <a:sym typeface="+mn-ea"/>
            </a:rPr>
            <a:t>：当該ゲームの対戦での得点数の大きい方</a:t>
          </a:r>
          <a:endParaRPr lang="ja-JP" altLang="en-US" sz="1100"/>
        </a:p>
        <a:p>
          <a:pPr algn="l"/>
          <a:r>
            <a:rPr lang="en-US" altLang="ja-JP">
              <a:sym typeface="+mn-ea"/>
            </a:rPr>
            <a:t>D:</a:t>
          </a:r>
          <a:r>
            <a:rPr lang="ja-JP" altLang="en-US">
              <a:sym typeface="+mn-ea"/>
            </a:rPr>
            <a:t>グループ内の全ゲームでの得失点差の大きい方</a:t>
          </a:r>
          <a:endParaRPr lang="ja-JP" altLang="en-US" sz="1100"/>
        </a:p>
        <a:p>
          <a:pPr algn="l"/>
          <a:r>
            <a:rPr lang="en-US" altLang="ja-JP">
              <a:sym typeface="+mn-ea"/>
            </a:rPr>
            <a:t>E</a:t>
          </a:r>
          <a:r>
            <a:rPr lang="ja-JP" altLang="en-US">
              <a:sym typeface="+mn-ea"/>
            </a:rPr>
            <a:t>：グループ内の全ゲームでの得点数の大きい方</a:t>
          </a:r>
          <a:endParaRPr lang="en-US" altLang="ja-JP" sz="1100"/>
        </a:p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46990</xdr:colOff>
      <xdr:row>64</xdr:row>
      <xdr:rowOff>207645</xdr:rowOff>
    </xdr:from>
    <xdr:to>
      <xdr:col>24</xdr:col>
      <xdr:colOff>27305</xdr:colOff>
      <xdr:row>73</xdr:row>
      <xdr:rowOff>196850</xdr:rowOff>
    </xdr:to>
    <xdr:sp>
      <xdr:nvSpPr>
        <xdr:cNvPr id="2" name="四角形 1"/>
        <xdr:cNvSpPr/>
      </xdr:nvSpPr>
      <xdr:spPr>
        <a:xfrm>
          <a:off x="387350" y="14025245"/>
          <a:ext cx="12905105" cy="1932305"/>
        </a:xfrm>
        <a:prstGeom prst="rect">
          <a:avLst/>
        </a:prstGeom>
        <a:noFill/>
        <a:ln w="50800" cmpd="sng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50800" cmpd="sng">
          <a:solidFill>
            <a:srgbClr val="FF0000"/>
          </a:solidFill>
        </a:ln>
      </a:spPr>
      <a:bodyPr vertOverflow="clip" horzOverflow="clip" wrap="square" rtlCol="0" anchor="t"/>
      <a:lstStyle>
        <a:defPPr algn="l">
          <a:defRPr lang="ja-JP" altLang="en-US" sz="1100"/>
        </a:defPPr>
      </a:lstStyle>
      <a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a:style>
    </a:spDef>
    <a:lnDef>
      <a:spPr>
        <a:ln w="15875">
          <a:solidFill>
            <a:schemeClr val="tx1"/>
          </a:solidFill>
          <a:headEnd type="stealth" w="med" len="lg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rea.jsb-basketball.or.jp/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area.jsb-basketball.or.jp/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8000"/>
  </sheetPr>
  <dimension ref="B1:AX74"/>
  <sheetViews>
    <sheetView zoomScale="70" zoomScaleNormal="70" topLeftCell="F1" workbookViewId="0">
      <selection activeCell="F1" sqref="F1:T1"/>
    </sheetView>
  </sheetViews>
  <sheetFormatPr defaultColWidth="8.62727272727273" defaultRowHeight="12"/>
  <cols>
    <col min="1" max="1" width="3.5" style="151" customWidth="1"/>
    <col min="2" max="3" width="4" style="151" customWidth="1"/>
    <col min="4" max="4" width="19.8727272727273" style="151" customWidth="1"/>
    <col min="5" max="5" width="2" style="151" customWidth="1"/>
    <col min="6" max="7" width="4" style="151" customWidth="1"/>
    <col min="8" max="8" width="19.8727272727273" style="151" customWidth="1"/>
    <col min="9" max="9" width="2" style="151" customWidth="1"/>
    <col min="10" max="11" width="4" style="151" customWidth="1"/>
    <col min="12" max="12" width="19.8727272727273" style="151" customWidth="1"/>
    <col min="13" max="13" width="2" style="151" customWidth="1"/>
    <col min="14" max="15" width="4" style="151" customWidth="1"/>
    <col min="16" max="16" width="19.8727272727273" style="151" customWidth="1"/>
    <col min="17" max="17" width="2" style="151" customWidth="1"/>
    <col min="18" max="19" width="4" style="151" customWidth="1"/>
    <col min="20" max="20" width="19.8727272727273" style="151" customWidth="1"/>
    <col min="21" max="21" width="2" style="151" customWidth="1"/>
    <col min="22" max="23" width="4" style="151" customWidth="1"/>
    <col min="24" max="24" width="19.8727272727273" style="151" customWidth="1"/>
    <col min="25" max="25" width="3.5" style="151" customWidth="1"/>
    <col min="26" max="253" width="8.62727272727273" style="151"/>
    <col min="254" max="254" width="3.5" style="151" customWidth="1"/>
    <col min="255" max="256" width="4" style="151" customWidth="1"/>
    <col min="257" max="257" width="19.8727272727273" style="151" customWidth="1"/>
    <col min="258" max="258" width="2" style="151" customWidth="1"/>
    <col min="259" max="260" width="4" style="151" customWidth="1"/>
    <col min="261" max="261" width="19.8727272727273" style="151" customWidth="1"/>
    <col min="262" max="262" width="2" style="151" customWidth="1"/>
    <col min="263" max="264" width="4" style="151" customWidth="1"/>
    <col min="265" max="265" width="19.8727272727273" style="151" customWidth="1"/>
    <col min="266" max="266" width="2" style="151" customWidth="1"/>
    <col min="267" max="268" width="4" style="151" customWidth="1"/>
    <col min="269" max="269" width="19.8727272727273" style="151" customWidth="1"/>
    <col min="270" max="270" width="2" style="151" customWidth="1"/>
    <col min="271" max="272" width="4" style="151" customWidth="1"/>
    <col min="273" max="273" width="19.8727272727273" style="151" customWidth="1"/>
    <col min="274" max="274" width="2" style="151" customWidth="1"/>
    <col min="275" max="276" width="4" style="151" customWidth="1"/>
    <col min="277" max="277" width="19.8727272727273" style="151" customWidth="1"/>
    <col min="278" max="278" width="3.5" style="151" customWidth="1"/>
    <col min="279" max="509" width="8.62727272727273" style="151"/>
    <col min="510" max="510" width="3.5" style="151" customWidth="1"/>
    <col min="511" max="512" width="4" style="151" customWidth="1"/>
    <col min="513" max="513" width="19.8727272727273" style="151" customWidth="1"/>
    <col min="514" max="514" width="2" style="151" customWidth="1"/>
    <col min="515" max="516" width="4" style="151" customWidth="1"/>
    <col min="517" max="517" width="19.8727272727273" style="151" customWidth="1"/>
    <col min="518" max="518" width="2" style="151" customWidth="1"/>
    <col min="519" max="520" width="4" style="151" customWidth="1"/>
    <col min="521" max="521" width="19.8727272727273" style="151" customWidth="1"/>
    <col min="522" max="522" width="2" style="151" customWidth="1"/>
    <col min="523" max="524" width="4" style="151" customWidth="1"/>
    <col min="525" max="525" width="19.8727272727273" style="151" customWidth="1"/>
    <col min="526" max="526" width="2" style="151" customWidth="1"/>
    <col min="527" max="528" width="4" style="151" customWidth="1"/>
    <col min="529" max="529" width="19.8727272727273" style="151" customWidth="1"/>
    <col min="530" max="530" width="2" style="151" customWidth="1"/>
    <col min="531" max="532" width="4" style="151" customWidth="1"/>
    <col min="533" max="533" width="19.8727272727273" style="151" customWidth="1"/>
    <col min="534" max="534" width="3.5" style="151" customWidth="1"/>
    <col min="535" max="765" width="8.62727272727273" style="151"/>
    <col min="766" max="766" width="3.5" style="151" customWidth="1"/>
    <col min="767" max="768" width="4" style="151" customWidth="1"/>
    <col min="769" max="769" width="19.8727272727273" style="151" customWidth="1"/>
    <col min="770" max="770" width="2" style="151" customWidth="1"/>
    <col min="771" max="772" width="4" style="151" customWidth="1"/>
    <col min="773" max="773" width="19.8727272727273" style="151" customWidth="1"/>
    <col min="774" max="774" width="2" style="151" customWidth="1"/>
    <col min="775" max="776" width="4" style="151" customWidth="1"/>
    <col min="777" max="777" width="19.8727272727273" style="151" customWidth="1"/>
    <col min="778" max="778" width="2" style="151" customWidth="1"/>
    <col min="779" max="780" width="4" style="151" customWidth="1"/>
    <col min="781" max="781" width="19.8727272727273" style="151" customWidth="1"/>
    <col min="782" max="782" width="2" style="151" customWidth="1"/>
    <col min="783" max="784" width="4" style="151" customWidth="1"/>
    <col min="785" max="785" width="19.8727272727273" style="151" customWidth="1"/>
    <col min="786" max="786" width="2" style="151" customWidth="1"/>
    <col min="787" max="788" width="4" style="151" customWidth="1"/>
    <col min="789" max="789" width="19.8727272727273" style="151" customWidth="1"/>
    <col min="790" max="790" width="3.5" style="151" customWidth="1"/>
    <col min="791" max="1021" width="8.62727272727273" style="151"/>
    <col min="1022" max="1022" width="3.5" style="151" customWidth="1"/>
    <col min="1023" max="1024" width="4" style="151" customWidth="1"/>
    <col min="1025" max="1025" width="19.8727272727273" style="151" customWidth="1"/>
    <col min="1026" max="1026" width="2" style="151" customWidth="1"/>
    <col min="1027" max="1028" width="4" style="151" customWidth="1"/>
    <col min="1029" max="1029" width="19.8727272727273" style="151" customWidth="1"/>
    <col min="1030" max="1030" width="2" style="151" customWidth="1"/>
    <col min="1031" max="1032" width="4" style="151" customWidth="1"/>
    <col min="1033" max="1033" width="19.8727272727273" style="151" customWidth="1"/>
    <col min="1034" max="1034" width="2" style="151" customWidth="1"/>
    <col min="1035" max="1036" width="4" style="151" customWidth="1"/>
    <col min="1037" max="1037" width="19.8727272727273" style="151" customWidth="1"/>
    <col min="1038" max="1038" width="2" style="151" customWidth="1"/>
    <col min="1039" max="1040" width="4" style="151" customWidth="1"/>
    <col min="1041" max="1041" width="19.8727272727273" style="151" customWidth="1"/>
    <col min="1042" max="1042" width="2" style="151" customWidth="1"/>
    <col min="1043" max="1044" width="4" style="151" customWidth="1"/>
    <col min="1045" max="1045" width="19.8727272727273" style="151" customWidth="1"/>
    <col min="1046" max="1046" width="3.5" style="151" customWidth="1"/>
    <col min="1047" max="1277" width="8.62727272727273" style="151"/>
    <col min="1278" max="1278" width="3.5" style="151" customWidth="1"/>
    <col min="1279" max="1280" width="4" style="151" customWidth="1"/>
    <col min="1281" max="1281" width="19.8727272727273" style="151" customWidth="1"/>
    <col min="1282" max="1282" width="2" style="151" customWidth="1"/>
    <col min="1283" max="1284" width="4" style="151" customWidth="1"/>
    <col min="1285" max="1285" width="19.8727272727273" style="151" customWidth="1"/>
    <col min="1286" max="1286" width="2" style="151" customWidth="1"/>
    <col min="1287" max="1288" width="4" style="151" customWidth="1"/>
    <col min="1289" max="1289" width="19.8727272727273" style="151" customWidth="1"/>
    <col min="1290" max="1290" width="2" style="151" customWidth="1"/>
    <col min="1291" max="1292" width="4" style="151" customWidth="1"/>
    <col min="1293" max="1293" width="19.8727272727273" style="151" customWidth="1"/>
    <col min="1294" max="1294" width="2" style="151" customWidth="1"/>
    <col min="1295" max="1296" width="4" style="151" customWidth="1"/>
    <col min="1297" max="1297" width="19.8727272727273" style="151" customWidth="1"/>
    <col min="1298" max="1298" width="2" style="151" customWidth="1"/>
    <col min="1299" max="1300" width="4" style="151" customWidth="1"/>
    <col min="1301" max="1301" width="19.8727272727273" style="151" customWidth="1"/>
    <col min="1302" max="1302" width="3.5" style="151" customWidth="1"/>
    <col min="1303" max="1533" width="8.62727272727273" style="151"/>
    <col min="1534" max="1534" width="3.5" style="151" customWidth="1"/>
    <col min="1535" max="1536" width="4" style="151" customWidth="1"/>
    <col min="1537" max="1537" width="19.8727272727273" style="151" customWidth="1"/>
    <col min="1538" max="1538" width="2" style="151" customWidth="1"/>
    <col min="1539" max="1540" width="4" style="151" customWidth="1"/>
    <col min="1541" max="1541" width="19.8727272727273" style="151" customWidth="1"/>
    <col min="1542" max="1542" width="2" style="151" customWidth="1"/>
    <col min="1543" max="1544" width="4" style="151" customWidth="1"/>
    <col min="1545" max="1545" width="19.8727272727273" style="151" customWidth="1"/>
    <col min="1546" max="1546" width="2" style="151" customWidth="1"/>
    <col min="1547" max="1548" width="4" style="151" customWidth="1"/>
    <col min="1549" max="1549" width="19.8727272727273" style="151" customWidth="1"/>
    <col min="1550" max="1550" width="2" style="151" customWidth="1"/>
    <col min="1551" max="1552" width="4" style="151" customWidth="1"/>
    <col min="1553" max="1553" width="19.8727272727273" style="151" customWidth="1"/>
    <col min="1554" max="1554" width="2" style="151" customWidth="1"/>
    <col min="1555" max="1556" width="4" style="151" customWidth="1"/>
    <col min="1557" max="1557" width="19.8727272727273" style="151" customWidth="1"/>
    <col min="1558" max="1558" width="3.5" style="151" customWidth="1"/>
    <col min="1559" max="1789" width="8.62727272727273" style="151"/>
    <col min="1790" max="1790" width="3.5" style="151" customWidth="1"/>
    <col min="1791" max="1792" width="4" style="151" customWidth="1"/>
    <col min="1793" max="1793" width="19.8727272727273" style="151" customWidth="1"/>
    <col min="1794" max="1794" width="2" style="151" customWidth="1"/>
    <col min="1795" max="1796" width="4" style="151" customWidth="1"/>
    <col min="1797" max="1797" width="19.8727272727273" style="151" customWidth="1"/>
    <col min="1798" max="1798" width="2" style="151" customWidth="1"/>
    <col min="1799" max="1800" width="4" style="151" customWidth="1"/>
    <col min="1801" max="1801" width="19.8727272727273" style="151" customWidth="1"/>
    <col min="1802" max="1802" width="2" style="151" customWidth="1"/>
    <col min="1803" max="1804" width="4" style="151" customWidth="1"/>
    <col min="1805" max="1805" width="19.8727272727273" style="151" customWidth="1"/>
    <col min="1806" max="1806" width="2" style="151" customWidth="1"/>
    <col min="1807" max="1808" width="4" style="151" customWidth="1"/>
    <col min="1809" max="1809" width="19.8727272727273" style="151" customWidth="1"/>
    <col min="1810" max="1810" width="2" style="151" customWidth="1"/>
    <col min="1811" max="1812" width="4" style="151" customWidth="1"/>
    <col min="1813" max="1813" width="19.8727272727273" style="151" customWidth="1"/>
    <col min="1814" max="1814" width="3.5" style="151" customWidth="1"/>
    <col min="1815" max="2045" width="8.62727272727273" style="151"/>
    <col min="2046" max="2046" width="3.5" style="151" customWidth="1"/>
    <col min="2047" max="2048" width="4" style="151" customWidth="1"/>
    <col min="2049" max="2049" width="19.8727272727273" style="151" customWidth="1"/>
    <col min="2050" max="2050" width="2" style="151" customWidth="1"/>
    <col min="2051" max="2052" width="4" style="151" customWidth="1"/>
    <col min="2053" max="2053" width="19.8727272727273" style="151" customWidth="1"/>
    <col min="2054" max="2054" width="2" style="151" customWidth="1"/>
    <col min="2055" max="2056" width="4" style="151" customWidth="1"/>
    <col min="2057" max="2057" width="19.8727272727273" style="151" customWidth="1"/>
    <col min="2058" max="2058" width="2" style="151" customWidth="1"/>
    <col min="2059" max="2060" width="4" style="151" customWidth="1"/>
    <col min="2061" max="2061" width="19.8727272727273" style="151" customWidth="1"/>
    <col min="2062" max="2062" width="2" style="151" customWidth="1"/>
    <col min="2063" max="2064" width="4" style="151" customWidth="1"/>
    <col min="2065" max="2065" width="19.8727272727273" style="151" customWidth="1"/>
    <col min="2066" max="2066" width="2" style="151" customWidth="1"/>
    <col min="2067" max="2068" width="4" style="151" customWidth="1"/>
    <col min="2069" max="2069" width="19.8727272727273" style="151" customWidth="1"/>
    <col min="2070" max="2070" width="3.5" style="151" customWidth="1"/>
    <col min="2071" max="2301" width="8.62727272727273" style="151"/>
    <col min="2302" max="2302" width="3.5" style="151" customWidth="1"/>
    <col min="2303" max="2304" width="4" style="151" customWidth="1"/>
    <col min="2305" max="2305" width="19.8727272727273" style="151" customWidth="1"/>
    <col min="2306" max="2306" width="2" style="151" customWidth="1"/>
    <col min="2307" max="2308" width="4" style="151" customWidth="1"/>
    <col min="2309" max="2309" width="19.8727272727273" style="151" customWidth="1"/>
    <col min="2310" max="2310" width="2" style="151" customWidth="1"/>
    <col min="2311" max="2312" width="4" style="151" customWidth="1"/>
    <col min="2313" max="2313" width="19.8727272727273" style="151" customWidth="1"/>
    <col min="2314" max="2314" width="2" style="151" customWidth="1"/>
    <col min="2315" max="2316" width="4" style="151" customWidth="1"/>
    <col min="2317" max="2317" width="19.8727272727273" style="151" customWidth="1"/>
    <col min="2318" max="2318" width="2" style="151" customWidth="1"/>
    <col min="2319" max="2320" width="4" style="151" customWidth="1"/>
    <col min="2321" max="2321" width="19.8727272727273" style="151" customWidth="1"/>
    <col min="2322" max="2322" width="2" style="151" customWidth="1"/>
    <col min="2323" max="2324" width="4" style="151" customWidth="1"/>
    <col min="2325" max="2325" width="19.8727272727273" style="151" customWidth="1"/>
    <col min="2326" max="2326" width="3.5" style="151" customWidth="1"/>
    <col min="2327" max="2557" width="8.62727272727273" style="151"/>
    <col min="2558" max="2558" width="3.5" style="151" customWidth="1"/>
    <col min="2559" max="2560" width="4" style="151" customWidth="1"/>
    <col min="2561" max="2561" width="19.8727272727273" style="151" customWidth="1"/>
    <col min="2562" max="2562" width="2" style="151" customWidth="1"/>
    <col min="2563" max="2564" width="4" style="151" customWidth="1"/>
    <col min="2565" max="2565" width="19.8727272727273" style="151" customWidth="1"/>
    <col min="2566" max="2566" width="2" style="151" customWidth="1"/>
    <col min="2567" max="2568" width="4" style="151" customWidth="1"/>
    <col min="2569" max="2569" width="19.8727272727273" style="151" customWidth="1"/>
    <col min="2570" max="2570" width="2" style="151" customWidth="1"/>
    <col min="2571" max="2572" width="4" style="151" customWidth="1"/>
    <col min="2573" max="2573" width="19.8727272727273" style="151" customWidth="1"/>
    <col min="2574" max="2574" width="2" style="151" customWidth="1"/>
    <col min="2575" max="2576" width="4" style="151" customWidth="1"/>
    <col min="2577" max="2577" width="19.8727272727273" style="151" customWidth="1"/>
    <col min="2578" max="2578" width="2" style="151" customWidth="1"/>
    <col min="2579" max="2580" width="4" style="151" customWidth="1"/>
    <col min="2581" max="2581" width="19.8727272727273" style="151" customWidth="1"/>
    <col min="2582" max="2582" width="3.5" style="151" customWidth="1"/>
    <col min="2583" max="2813" width="8.62727272727273" style="151"/>
    <col min="2814" max="2814" width="3.5" style="151" customWidth="1"/>
    <col min="2815" max="2816" width="4" style="151" customWidth="1"/>
    <col min="2817" max="2817" width="19.8727272727273" style="151" customWidth="1"/>
    <col min="2818" max="2818" width="2" style="151" customWidth="1"/>
    <col min="2819" max="2820" width="4" style="151" customWidth="1"/>
    <col min="2821" max="2821" width="19.8727272727273" style="151" customWidth="1"/>
    <col min="2822" max="2822" width="2" style="151" customWidth="1"/>
    <col min="2823" max="2824" width="4" style="151" customWidth="1"/>
    <col min="2825" max="2825" width="19.8727272727273" style="151" customWidth="1"/>
    <col min="2826" max="2826" width="2" style="151" customWidth="1"/>
    <col min="2827" max="2828" width="4" style="151" customWidth="1"/>
    <col min="2829" max="2829" width="19.8727272727273" style="151" customWidth="1"/>
    <col min="2830" max="2830" width="2" style="151" customWidth="1"/>
    <col min="2831" max="2832" width="4" style="151" customWidth="1"/>
    <col min="2833" max="2833" width="19.8727272727273" style="151" customWidth="1"/>
    <col min="2834" max="2834" width="2" style="151" customWidth="1"/>
    <col min="2835" max="2836" width="4" style="151" customWidth="1"/>
    <col min="2837" max="2837" width="19.8727272727273" style="151" customWidth="1"/>
    <col min="2838" max="2838" width="3.5" style="151" customWidth="1"/>
    <col min="2839" max="3069" width="8.62727272727273" style="151"/>
    <col min="3070" max="3070" width="3.5" style="151" customWidth="1"/>
    <col min="3071" max="3072" width="4" style="151" customWidth="1"/>
    <col min="3073" max="3073" width="19.8727272727273" style="151" customWidth="1"/>
    <col min="3074" max="3074" width="2" style="151" customWidth="1"/>
    <col min="3075" max="3076" width="4" style="151" customWidth="1"/>
    <col min="3077" max="3077" width="19.8727272727273" style="151" customWidth="1"/>
    <col min="3078" max="3078" width="2" style="151" customWidth="1"/>
    <col min="3079" max="3080" width="4" style="151" customWidth="1"/>
    <col min="3081" max="3081" width="19.8727272727273" style="151" customWidth="1"/>
    <col min="3082" max="3082" width="2" style="151" customWidth="1"/>
    <col min="3083" max="3084" width="4" style="151" customWidth="1"/>
    <col min="3085" max="3085" width="19.8727272727273" style="151" customWidth="1"/>
    <col min="3086" max="3086" width="2" style="151" customWidth="1"/>
    <col min="3087" max="3088" width="4" style="151" customWidth="1"/>
    <col min="3089" max="3089" width="19.8727272727273" style="151" customWidth="1"/>
    <col min="3090" max="3090" width="2" style="151" customWidth="1"/>
    <col min="3091" max="3092" width="4" style="151" customWidth="1"/>
    <col min="3093" max="3093" width="19.8727272727273" style="151" customWidth="1"/>
    <col min="3094" max="3094" width="3.5" style="151" customWidth="1"/>
    <col min="3095" max="3325" width="8.62727272727273" style="151"/>
    <col min="3326" max="3326" width="3.5" style="151" customWidth="1"/>
    <col min="3327" max="3328" width="4" style="151" customWidth="1"/>
    <col min="3329" max="3329" width="19.8727272727273" style="151" customWidth="1"/>
    <col min="3330" max="3330" width="2" style="151" customWidth="1"/>
    <col min="3331" max="3332" width="4" style="151" customWidth="1"/>
    <col min="3333" max="3333" width="19.8727272727273" style="151" customWidth="1"/>
    <col min="3334" max="3334" width="2" style="151" customWidth="1"/>
    <col min="3335" max="3336" width="4" style="151" customWidth="1"/>
    <col min="3337" max="3337" width="19.8727272727273" style="151" customWidth="1"/>
    <col min="3338" max="3338" width="2" style="151" customWidth="1"/>
    <col min="3339" max="3340" width="4" style="151" customWidth="1"/>
    <col min="3341" max="3341" width="19.8727272727273" style="151" customWidth="1"/>
    <col min="3342" max="3342" width="2" style="151" customWidth="1"/>
    <col min="3343" max="3344" width="4" style="151" customWidth="1"/>
    <col min="3345" max="3345" width="19.8727272727273" style="151" customWidth="1"/>
    <col min="3346" max="3346" width="2" style="151" customWidth="1"/>
    <col min="3347" max="3348" width="4" style="151" customWidth="1"/>
    <col min="3349" max="3349" width="19.8727272727273" style="151" customWidth="1"/>
    <col min="3350" max="3350" width="3.5" style="151" customWidth="1"/>
    <col min="3351" max="3581" width="8.62727272727273" style="151"/>
    <col min="3582" max="3582" width="3.5" style="151" customWidth="1"/>
    <col min="3583" max="3584" width="4" style="151" customWidth="1"/>
    <col min="3585" max="3585" width="19.8727272727273" style="151" customWidth="1"/>
    <col min="3586" max="3586" width="2" style="151" customWidth="1"/>
    <col min="3587" max="3588" width="4" style="151" customWidth="1"/>
    <col min="3589" max="3589" width="19.8727272727273" style="151" customWidth="1"/>
    <col min="3590" max="3590" width="2" style="151" customWidth="1"/>
    <col min="3591" max="3592" width="4" style="151" customWidth="1"/>
    <col min="3593" max="3593" width="19.8727272727273" style="151" customWidth="1"/>
    <col min="3594" max="3594" width="2" style="151" customWidth="1"/>
    <col min="3595" max="3596" width="4" style="151" customWidth="1"/>
    <col min="3597" max="3597" width="19.8727272727273" style="151" customWidth="1"/>
    <col min="3598" max="3598" width="2" style="151" customWidth="1"/>
    <col min="3599" max="3600" width="4" style="151" customWidth="1"/>
    <col min="3601" max="3601" width="19.8727272727273" style="151" customWidth="1"/>
    <col min="3602" max="3602" width="2" style="151" customWidth="1"/>
    <col min="3603" max="3604" width="4" style="151" customWidth="1"/>
    <col min="3605" max="3605" width="19.8727272727273" style="151" customWidth="1"/>
    <col min="3606" max="3606" width="3.5" style="151" customWidth="1"/>
    <col min="3607" max="3837" width="8.62727272727273" style="151"/>
    <col min="3838" max="3838" width="3.5" style="151" customWidth="1"/>
    <col min="3839" max="3840" width="4" style="151" customWidth="1"/>
    <col min="3841" max="3841" width="19.8727272727273" style="151" customWidth="1"/>
    <col min="3842" max="3842" width="2" style="151" customWidth="1"/>
    <col min="3843" max="3844" width="4" style="151" customWidth="1"/>
    <col min="3845" max="3845" width="19.8727272727273" style="151" customWidth="1"/>
    <col min="3846" max="3846" width="2" style="151" customWidth="1"/>
    <col min="3847" max="3848" width="4" style="151" customWidth="1"/>
    <col min="3849" max="3849" width="19.8727272727273" style="151" customWidth="1"/>
    <col min="3850" max="3850" width="2" style="151" customWidth="1"/>
    <col min="3851" max="3852" width="4" style="151" customWidth="1"/>
    <col min="3853" max="3853" width="19.8727272727273" style="151" customWidth="1"/>
    <col min="3854" max="3854" width="2" style="151" customWidth="1"/>
    <col min="3855" max="3856" width="4" style="151" customWidth="1"/>
    <col min="3857" max="3857" width="19.8727272727273" style="151" customWidth="1"/>
    <col min="3858" max="3858" width="2" style="151" customWidth="1"/>
    <col min="3859" max="3860" width="4" style="151" customWidth="1"/>
    <col min="3861" max="3861" width="19.8727272727273" style="151" customWidth="1"/>
    <col min="3862" max="3862" width="3.5" style="151" customWidth="1"/>
    <col min="3863" max="4093" width="8.62727272727273" style="151"/>
    <col min="4094" max="4094" width="3.5" style="151" customWidth="1"/>
    <col min="4095" max="4096" width="4" style="151" customWidth="1"/>
    <col min="4097" max="4097" width="19.8727272727273" style="151" customWidth="1"/>
    <col min="4098" max="4098" width="2" style="151" customWidth="1"/>
    <col min="4099" max="4100" width="4" style="151" customWidth="1"/>
    <col min="4101" max="4101" width="19.8727272727273" style="151" customWidth="1"/>
    <col min="4102" max="4102" width="2" style="151" customWidth="1"/>
    <col min="4103" max="4104" width="4" style="151" customWidth="1"/>
    <col min="4105" max="4105" width="19.8727272727273" style="151" customWidth="1"/>
    <col min="4106" max="4106" width="2" style="151" customWidth="1"/>
    <col min="4107" max="4108" width="4" style="151" customWidth="1"/>
    <col min="4109" max="4109" width="19.8727272727273" style="151" customWidth="1"/>
    <col min="4110" max="4110" width="2" style="151" customWidth="1"/>
    <col min="4111" max="4112" width="4" style="151" customWidth="1"/>
    <col min="4113" max="4113" width="19.8727272727273" style="151" customWidth="1"/>
    <col min="4114" max="4114" width="2" style="151" customWidth="1"/>
    <col min="4115" max="4116" width="4" style="151" customWidth="1"/>
    <col min="4117" max="4117" width="19.8727272727273" style="151" customWidth="1"/>
    <col min="4118" max="4118" width="3.5" style="151" customWidth="1"/>
    <col min="4119" max="4349" width="8.62727272727273" style="151"/>
    <col min="4350" max="4350" width="3.5" style="151" customWidth="1"/>
    <col min="4351" max="4352" width="4" style="151" customWidth="1"/>
    <col min="4353" max="4353" width="19.8727272727273" style="151" customWidth="1"/>
    <col min="4354" max="4354" width="2" style="151" customWidth="1"/>
    <col min="4355" max="4356" width="4" style="151" customWidth="1"/>
    <col min="4357" max="4357" width="19.8727272727273" style="151" customWidth="1"/>
    <col min="4358" max="4358" width="2" style="151" customWidth="1"/>
    <col min="4359" max="4360" width="4" style="151" customWidth="1"/>
    <col min="4361" max="4361" width="19.8727272727273" style="151" customWidth="1"/>
    <col min="4362" max="4362" width="2" style="151" customWidth="1"/>
    <col min="4363" max="4364" width="4" style="151" customWidth="1"/>
    <col min="4365" max="4365" width="19.8727272727273" style="151" customWidth="1"/>
    <col min="4366" max="4366" width="2" style="151" customWidth="1"/>
    <col min="4367" max="4368" width="4" style="151" customWidth="1"/>
    <col min="4369" max="4369" width="19.8727272727273" style="151" customWidth="1"/>
    <col min="4370" max="4370" width="2" style="151" customWidth="1"/>
    <col min="4371" max="4372" width="4" style="151" customWidth="1"/>
    <col min="4373" max="4373" width="19.8727272727273" style="151" customWidth="1"/>
    <col min="4374" max="4374" width="3.5" style="151" customWidth="1"/>
    <col min="4375" max="4605" width="8.62727272727273" style="151"/>
    <col min="4606" max="4606" width="3.5" style="151" customWidth="1"/>
    <col min="4607" max="4608" width="4" style="151" customWidth="1"/>
    <col min="4609" max="4609" width="19.8727272727273" style="151" customWidth="1"/>
    <col min="4610" max="4610" width="2" style="151" customWidth="1"/>
    <col min="4611" max="4612" width="4" style="151" customWidth="1"/>
    <col min="4613" max="4613" width="19.8727272727273" style="151" customWidth="1"/>
    <col min="4614" max="4614" width="2" style="151" customWidth="1"/>
    <col min="4615" max="4616" width="4" style="151" customWidth="1"/>
    <col min="4617" max="4617" width="19.8727272727273" style="151" customWidth="1"/>
    <col min="4618" max="4618" width="2" style="151" customWidth="1"/>
    <col min="4619" max="4620" width="4" style="151" customWidth="1"/>
    <col min="4621" max="4621" width="19.8727272727273" style="151" customWidth="1"/>
    <col min="4622" max="4622" width="2" style="151" customWidth="1"/>
    <col min="4623" max="4624" width="4" style="151" customWidth="1"/>
    <col min="4625" max="4625" width="19.8727272727273" style="151" customWidth="1"/>
    <col min="4626" max="4626" width="2" style="151" customWidth="1"/>
    <col min="4627" max="4628" width="4" style="151" customWidth="1"/>
    <col min="4629" max="4629" width="19.8727272727273" style="151" customWidth="1"/>
    <col min="4630" max="4630" width="3.5" style="151" customWidth="1"/>
    <col min="4631" max="4861" width="8.62727272727273" style="151"/>
    <col min="4862" max="4862" width="3.5" style="151" customWidth="1"/>
    <col min="4863" max="4864" width="4" style="151" customWidth="1"/>
    <col min="4865" max="4865" width="19.8727272727273" style="151" customWidth="1"/>
    <col min="4866" max="4866" width="2" style="151" customWidth="1"/>
    <col min="4867" max="4868" width="4" style="151" customWidth="1"/>
    <col min="4869" max="4869" width="19.8727272727273" style="151" customWidth="1"/>
    <col min="4870" max="4870" width="2" style="151" customWidth="1"/>
    <col min="4871" max="4872" width="4" style="151" customWidth="1"/>
    <col min="4873" max="4873" width="19.8727272727273" style="151" customWidth="1"/>
    <col min="4874" max="4874" width="2" style="151" customWidth="1"/>
    <col min="4875" max="4876" width="4" style="151" customWidth="1"/>
    <col min="4877" max="4877" width="19.8727272727273" style="151" customWidth="1"/>
    <col min="4878" max="4878" width="2" style="151" customWidth="1"/>
    <col min="4879" max="4880" width="4" style="151" customWidth="1"/>
    <col min="4881" max="4881" width="19.8727272727273" style="151" customWidth="1"/>
    <col min="4882" max="4882" width="2" style="151" customWidth="1"/>
    <col min="4883" max="4884" width="4" style="151" customWidth="1"/>
    <col min="4885" max="4885" width="19.8727272727273" style="151" customWidth="1"/>
    <col min="4886" max="4886" width="3.5" style="151" customWidth="1"/>
    <col min="4887" max="5117" width="8.62727272727273" style="151"/>
    <col min="5118" max="5118" width="3.5" style="151" customWidth="1"/>
    <col min="5119" max="5120" width="4" style="151" customWidth="1"/>
    <col min="5121" max="5121" width="19.8727272727273" style="151" customWidth="1"/>
    <col min="5122" max="5122" width="2" style="151" customWidth="1"/>
    <col min="5123" max="5124" width="4" style="151" customWidth="1"/>
    <col min="5125" max="5125" width="19.8727272727273" style="151" customWidth="1"/>
    <col min="5126" max="5126" width="2" style="151" customWidth="1"/>
    <col min="5127" max="5128" width="4" style="151" customWidth="1"/>
    <col min="5129" max="5129" width="19.8727272727273" style="151" customWidth="1"/>
    <col min="5130" max="5130" width="2" style="151" customWidth="1"/>
    <col min="5131" max="5132" width="4" style="151" customWidth="1"/>
    <col min="5133" max="5133" width="19.8727272727273" style="151" customWidth="1"/>
    <col min="5134" max="5134" width="2" style="151" customWidth="1"/>
    <col min="5135" max="5136" width="4" style="151" customWidth="1"/>
    <col min="5137" max="5137" width="19.8727272727273" style="151" customWidth="1"/>
    <col min="5138" max="5138" width="2" style="151" customWidth="1"/>
    <col min="5139" max="5140" width="4" style="151" customWidth="1"/>
    <col min="5141" max="5141" width="19.8727272727273" style="151" customWidth="1"/>
    <col min="5142" max="5142" width="3.5" style="151" customWidth="1"/>
    <col min="5143" max="5373" width="8.62727272727273" style="151"/>
    <col min="5374" max="5374" width="3.5" style="151" customWidth="1"/>
    <col min="5375" max="5376" width="4" style="151" customWidth="1"/>
    <col min="5377" max="5377" width="19.8727272727273" style="151" customWidth="1"/>
    <col min="5378" max="5378" width="2" style="151" customWidth="1"/>
    <col min="5379" max="5380" width="4" style="151" customWidth="1"/>
    <col min="5381" max="5381" width="19.8727272727273" style="151" customWidth="1"/>
    <col min="5382" max="5382" width="2" style="151" customWidth="1"/>
    <col min="5383" max="5384" width="4" style="151" customWidth="1"/>
    <col min="5385" max="5385" width="19.8727272727273" style="151" customWidth="1"/>
    <col min="5386" max="5386" width="2" style="151" customWidth="1"/>
    <col min="5387" max="5388" width="4" style="151" customWidth="1"/>
    <col min="5389" max="5389" width="19.8727272727273" style="151" customWidth="1"/>
    <col min="5390" max="5390" width="2" style="151" customWidth="1"/>
    <col min="5391" max="5392" width="4" style="151" customWidth="1"/>
    <col min="5393" max="5393" width="19.8727272727273" style="151" customWidth="1"/>
    <col min="5394" max="5394" width="2" style="151" customWidth="1"/>
    <col min="5395" max="5396" width="4" style="151" customWidth="1"/>
    <col min="5397" max="5397" width="19.8727272727273" style="151" customWidth="1"/>
    <col min="5398" max="5398" width="3.5" style="151" customWidth="1"/>
    <col min="5399" max="5629" width="8.62727272727273" style="151"/>
    <col min="5630" max="5630" width="3.5" style="151" customWidth="1"/>
    <col min="5631" max="5632" width="4" style="151" customWidth="1"/>
    <col min="5633" max="5633" width="19.8727272727273" style="151" customWidth="1"/>
    <col min="5634" max="5634" width="2" style="151" customWidth="1"/>
    <col min="5635" max="5636" width="4" style="151" customWidth="1"/>
    <col min="5637" max="5637" width="19.8727272727273" style="151" customWidth="1"/>
    <col min="5638" max="5638" width="2" style="151" customWidth="1"/>
    <col min="5639" max="5640" width="4" style="151" customWidth="1"/>
    <col min="5641" max="5641" width="19.8727272727273" style="151" customWidth="1"/>
    <col min="5642" max="5642" width="2" style="151" customWidth="1"/>
    <col min="5643" max="5644" width="4" style="151" customWidth="1"/>
    <col min="5645" max="5645" width="19.8727272727273" style="151" customWidth="1"/>
    <col min="5646" max="5646" width="2" style="151" customWidth="1"/>
    <col min="5647" max="5648" width="4" style="151" customWidth="1"/>
    <col min="5649" max="5649" width="19.8727272727273" style="151" customWidth="1"/>
    <col min="5650" max="5650" width="2" style="151" customWidth="1"/>
    <col min="5651" max="5652" width="4" style="151" customWidth="1"/>
    <col min="5653" max="5653" width="19.8727272727273" style="151" customWidth="1"/>
    <col min="5654" max="5654" width="3.5" style="151" customWidth="1"/>
    <col min="5655" max="5885" width="8.62727272727273" style="151"/>
    <col min="5886" max="5886" width="3.5" style="151" customWidth="1"/>
    <col min="5887" max="5888" width="4" style="151" customWidth="1"/>
    <col min="5889" max="5889" width="19.8727272727273" style="151" customWidth="1"/>
    <col min="5890" max="5890" width="2" style="151" customWidth="1"/>
    <col min="5891" max="5892" width="4" style="151" customWidth="1"/>
    <col min="5893" max="5893" width="19.8727272727273" style="151" customWidth="1"/>
    <col min="5894" max="5894" width="2" style="151" customWidth="1"/>
    <col min="5895" max="5896" width="4" style="151" customWidth="1"/>
    <col min="5897" max="5897" width="19.8727272727273" style="151" customWidth="1"/>
    <col min="5898" max="5898" width="2" style="151" customWidth="1"/>
    <col min="5899" max="5900" width="4" style="151" customWidth="1"/>
    <col min="5901" max="5901" width="19.8727272727273" style="151" customWidth="1"/>
    <col min="5902" max="5902" width="2" style="151" customWidth="1"/>
    <col min="5903" max="5904" width="4" style="151" customWidth="1"/>
    <col min="5905" max="5905" width="19.8727272727273" style="151" customWidth="1"/>
    <col min="5906" max="5906" width="2" style="151" customWidth="1"/>
    <col min="5907" max="5908" width="4" style="151" customWidth="1"/>
    <col min="5909" max="5909" width="19.8727272727273" style="151" customWidth="1"/>
    <col min="5910" max="5910" width="3.5" style="151" customWidth="1"/>
    <col min="5911" max="6141" width="8.62727272727273" style="151"/>
    <col min="6142" max="6142" width="3.5" style="151" customWidth="1"/>
    <col min="6143" max="6144" width="4" style="151" customWidth="1"/>
    <col min="6145" max="6145" width="19.8727272727273" style="151" customWidth="1"/>
    <col min="6146" max="6146" width="2" style="151" customWidth="1"/>
    <col min="6147" max="6148" width="4" style="151" customWidth="1"/>
    <col min="6149" max="6149" width="19.8727272727273" style="151" customWidth="1"/>
    <col min="6150" max="6150" width="2" style="151" customWidth="1"/>
    <col min="6151" max="6152" width="4" style="151" customWidth="1"/>
    <col min="6153" max="6153" width="19.8727272727273" style="151" customWidth="1"/>
    <col min="6154" max="6154" width="2" style="151" customWidth="1"/>
    <col min="6155" max="6156" width="4" style="151" customWidth="1"/>
    <col min="6157" max="6157" width="19.8727272727273" style="151" customWidth="1"/>
    <col min="6158" max="6158" width="2" style="151" customWidth="1"/>
    <col min="6159" max="6160" width="4" style="151" customWidth="1"/>
    <col min="6161" max="6161" width="19.8727272727273" style="151" customWidth="1"/>
    <col min="6162" max="6162" width="2" style="151" customWidth="1"/>
    <col min="6163" max="6164" width="4" style="151" customWidth="1"/>
    <col min="6165" max="6165" width="19.8727272727273" style="151" customWidth="1"/>
    <col min="6166" max="6166" width="3.5" style="151" customWidth="1"/>
    <col min="6167" max="6397" width="8.62727272727273" style="151"/>
    <col min="6398" max="6398" width="3.5" style="151" customWidth="1"/>
    <col min="6399" max="6400" width="4" style="151" customWidth="1"/>
    <col min="6401" max="6401" width="19.8727272727273" style="151" customWidth="1"/>
    <col min="6402" max="6402" width="2" style="151" customWidth="1"/>
    <col min="6403" max="6404" width="4" style="151" customWidth="1"/>
    <col min="6405" max="6405" width="19.8727272727273" style="151" customWidth="1"/>
    <col min="6406" max="6406" width="2" style="151" customWidth="1"/>
    <col min="6407" max="6408" width="4" style="151" customWidth="1"/>
    <col min="6409" max="6409" width="19.8727272727273" style="151" customWidth="1"/>
    <col min="6410" max="6410" width="2" style="151" customWidth="1"/>
    <col min="6411" max="6412" width="4" style="151" customWidth="1"/>
    <col min="6413" max="6413" width="19.8727272727273" style="151" customWidth="1"/>
    <col min="6414" max="6414" width="2" style="151" customWidth="1"/>
    <col min="6415" max="6416" width="4" style="151" customWidth="1"/>
    <col min="6417" max="6417" width="19.8727272727273" style="151" customWidth="1"/>
    <col min="6418" max="6418" width="2" style="151" customWidth="1"/>
    <col min="6419" max="6420" width="4" style="151" customWidth="1"/>
    <col min="6421" max="6421" width="19.8727272727273" style="151" customWidth="1"/>
    <col min="6422" max="6422" width="3.5" style="151" customWidth="1"/>
    <col min="6423" max="6653" width="8.62727272727273" style="151"/>
    <col min="6654" max="6654" width="3.5" style="151" customWidth="1"/>
    <col min="6655" max="6656" width="4" style="151" customWidth="1"/>
    <col min="6657" max="6657" width="19.8727272727273" style="151" customWidth="1"/>
    <col min="6658" max="6658" width="2" style="151" customWidth="1"/>
    <col min="6659" max="6660" width="4" style="151" customWidth="1"/>
    <col min="6661" max="6661" width="19.8727272727273" style="151" customWidth="1"/>
    <col min="6662" max="6662" width="2" style="151" customWidth="1"/>
    <col min="6663" max="6664" width="4" style="151" customWidth="1"/>
    <col min="6665" max="6665" width="19.8727272727273" style="151" customWidth="1"/>
    <col min="6666" max="6666" width="2" style="151" customWidth="1"/>
    <col min="6667" max="6668" width="4" style="151" customWidth="1"/>
    <col min="6669" max="6669" width="19.8727272727273" style="151" customWidth="1"/>
    <col min="6670" max="6670" width="2" style="151" customWidth="1"/>
    <col min="6671" max="6672" width="4" style="151" customWidth="1"/>
    <col min="6673" max="6673" width="19.8727272727273" style="151" customWidth="1"/>
    <col min="6674" max="6674" width="2" style="151" customWidth="1"/>
    <col min="6675" max="6676" width="4" style="151" customWidth="1"/>
    <col min="6677" max="6677" width="19.8727272727273" style="151" customWidth="1"/>
    <col min="6678" max="6678" width="3.5" style="151" customWidth="1"/>
    <col min="6679" max="6909" width="8.62727272727273" style="151"/>
    <col min="6910" max="6910" width="3.5" style="151" customWidth="1"/>
    <col min="6911" max="6912" width="4" style="151" customWidth="1"/>
    <col min="6913" max="6913" width="19.8727272727273" style="151" customWidth="1"/>
    <col min="6914" max="6914" width="2" style="151" customWidth="1"/>
    <col min="6915" max="6916" width="4" style="151" customWidth="1"/>
    <col min="6917" max="6917" width="19.8727272727273" style="151" customWidth="1"/>
    <col min="6918" max="6918" width="2" style="151" customWidth="1"/>
    <col min="6919" max="6920" width="4" style="151" customWidth="1"/>
    <col min="6921" max="6921" width="19.8727272727273" style="151" customWidth="1"/>
    <col min="6922" max="6922" width="2" style="151" customWidth="1"/>
    <col min="6923" max="6924" width="4" style="151" customWidth="1"/>
    <col min="6925" max="6925" width="19.8727272727273" style="151" customWidth="1"/>
    <col min="6926" max="6926" width="2" style="151" customWidth="1"/>
    <col min="6927" max="6928" width="4" style="151" customWidth="1"/>
    <col min="6929" max="6929" width="19.8727272727273" style="151" customWidth="1"/>
    <col min="6930" max="6930" width="2" style="151" customWidth="1"/>
    <col min="6931" max="6932" width="4" style="151" customWidth="1"/>
    <col min="6933" max="6933" width="19.8727272727273" style="151" customWidth="1"/>
    <col min="6934" max="6934" width="3.5" style="151" customWidth="1"/>
    <col min="6935" max="7165" width="8.62727272727273" style="151"/>
    <col min="7166" max="7166" width="3.5" style="151" customWidth="1"/>
    <col min="7167" max="7168" width="4" style="151" customWidth="1"/>
    <col min="7169" max="7169" width="19.8727272727273" style="151" customWidth="1"/>
    <col min="7170" max="7170" width="2" style="151" customWidth="1"/>
    <col min="7171" max="7172" width="4" style="151" customWidth="1"/>
    <col min="7173" max="7173" width="19.8727272727273" style="151" customWidth="1"/>
    <col min="7174" max="7174" width="2" style="151" customWidth="1"/>
    <col min="7175" max="7176" width="4" style="151" customWidth="1"/>
    <col min="7177" max="7177" width="19.8727272727273" style="151" customWidth="1"/>
    <col min="7178" max="7178" width="2" style="151" customWidth="1"/>
    <col min="7179" max="7180" width="4" style="151" customWidth="1"/>
    <col min="7181" max="7181" width="19.8727272727273" style="151" customWidth="1"/>
    <col min="7182" max="7182" width="2" style="151" customWidth="1"/>
    <col min="7183" max="7184" width="4" style="151" customWidth="1"/>
    <col min="7185" max="7185" width="19.8727272727273" style="151" customWidth="1"/>
    <col min="7186" max="7186" width="2" style="151" customWidth="1"/>
    <col min="7187" max="7188" width="4" style="151" customWidth="1"/>
    <col min="7189" max="7189" width="19.8727272727273" style="151" customWidth="1"/>
    <col min="7190" max="7190" width="3.5" style="151" customWidth="1"/>
    <col min="7191" max="7421" width="8.62727272727273" style="151"/>
    <col min="7422" max="7422" width="3.5" style="151" customWidth="1"/>
    <col min="7423" max="7424" width="4" style="151" customWidth="1"/>
    <col min="7425" max="7425" width="19.8727272727273" style="151" customWidth="1"/>
    <col min="7426" max="7426" width="2" style="151" customWidth="1"/>
    <col min="7427" max="7428" width="4" style="151" customWidth="1"/>
    <col min="7429" max="7429" width="19.8727272727273" style="151" customWidth="1"/>
    <col min="7430" max="7430" width="2" style="151" customWidth="1"/>
    <col min="7431" max="7432" width="4" style="151" customWidth="1"/>
    <col min="7433" max="7433" width="19.8727272727273" style="151" customWidth="1"/>
    <col min="7434" max="7434" width="2" style="151" customWidth="1"/>
    <col min="7435" max="7436" width="4" style="151" customWidth="1"/>
    <col min="7437" max="7437" width="19.8727272727273" style="151" customWidth="1"/>
    <col min="7438" max="7438" width="2" style="151" customWidth="1"/>
    <col min="7439" max="7440" width="4" style="151" customWidth="1"/>
    <col min="7441" max="7441" width="19.8727272727273" style="151" customWidth="1"/>
    <col min="7442" max="7442" width="2" style="151" customWidth="1"/>
    <col min="7443" max="7444" width="4" style="151" customWidth="1"/>
    <col min="7445" max="7445" width="19.8727272727273" style="151" customWidth="1"/>
    <col min="7446" max="7446" width="3.5" style="151" customWidth="1"/>
    <col min="7447" max="7677" width="8.62727272727273" style="151"/>
    <col min="7678" max="7678" width="3.5" style="151" customWidth="1"/>
    <col min="7679" max="7680" width="4" style="151" customWidth="1"/>
    <col min="7681" max="7681" width="19.8727272727273" style="151" customWidth="1"/>
    <col min="7682" max="7682" width="2" style="151" customWidth="1"/>
    <col min="7683" max="7684" width="4" style="151" customWidth="1"/>
    <col min="7685" max="7685" width="19.8727272727273" style="151" customWidth="1"/>
    <col min="7686" max="7686" width="2" style="151" customWidth="1"/>
    <col min="7687" max="7688" width="4" style="151" customWidth="1"/>
    <col min="7689" max="7689" width="19.8727272727273" style="151" customWidth="1"/>
    <col min="7690" max="7690" width="2" style="151" customWidth="1"/>
    <col min="7691" max="7692" width="4" style="151" customWidth="1"/>
    <col min="7693" max="7693" width="19.8727272727273" style="151" customWidth="1"/>
    <col min="7694" max="7694" width="2" style="151" customWidth="1"/>
    <col min="7695" max="7696" width="4" style="151" customWidth="1"/>
    <col min="7697" max="7697" width="19.8727272727273" style="151" customWidth="1"/>
    <col min="7698" max="7698" width="2" style="151" customWidth="1"/>
    <col min="7699" max="7700" width="4" style="151" customWidth="1"/>
    <col min="7701" max="7701" width="19.8727272727273" style="151" customWidth="1"/>
    <col min="7702" max="7702" width="3.5" style="151" customWidth="1"/>
    <col min="7703" max="7933" width="8.62727272727273" style="151"/>
    <col min="7934" max="7934" width="3.5" style="151" customWidth="1"/>
    <col min="7935" max="7936" width="4" style="151" customWidth="1"/>
    <col min="7937" max="7937" width="19.8727272727273" style="151" customWidth="1"/>
    <col min="7938" max="7938" width="2" style="151" customWidth="1"/>
    <col min="7939" max="7940" width="4" style="151" customWidth="1"/>
    <col min="7941" max="7941" width="19.8727272727273" style="151" customWidth="1"/>
    <col min="7942" max="7942" width="2" style="151" customWidth="1"/>
    <col min="7943" max="7944" width="4" style="151" customWidth="1"/>
    <col min="7945" max="7945" width="19.8727272727273" style="151" customWidth="1"/>
    <col min="7946" max="7946" width="2" style="151" customWidth="1"/>
    <col min="7947" max="7948" width="4" style="151" customWidth="1"/>
    <col min="7949" max="7949" width="19.8727272727273" style="151" customWidth="1"/>
    <col min="7950" max="7950" width="2" style="151" customWidth="1"/>
    <col min="7951" max="7952" width="4" style="151" customWidth="1"/>
    <col min="7953" max="7953" width="19.8727272727273" style="151" customWidth="1"/>
    <col min="7954" max="7954" width="2" style="151" customWidth="1"/>
    <col min="7955" max="7956" width="4" style="151" customWidth="1"/>
    <col min="7957" max="7957" width="19.8727272727273" style="151" customWidth="1"/>
    <col min="7958" max="7958" width="3.5" style="151" customWidth="1"/>
    <col min="7959" max="8189" width="8.62727272727273" style="151"/>
    <col min="8190" max="8190" width="3.5" style="151" customWidth="1"/>
    <col min="8191" max="8192" width="4" style="151" customWidth="1"/>
    <col min="8193" max="8193" width="19.8727272727273" style="151" customWidth="1"/>
    <col min="8194" max="8194" width="2" style="151" customWidth="1"/>
    <col min="8195" max="8196" width="4" style="151" customWidth="1"/>
    <col min="8197" max="8197" width="19.8727272727273" style="151" customWidth="1"/>
    <col min="8198" max="8198" width="2" style="151" customWidth="1"/>
    <col min="8199" max="8200" width="4" style="151" customWidth="1"/>
    <col min="8201" max="8201" width="19.8727272727273" style="151" customWidth="1"/>
    <col min="8202" max="8202" width="2" style="151" customWidth="1"/>
    <col min="8203" max="8204" width="4" style="151" customWidth="1"/>
    <col min="8205" max="8205" width="19.8727272727273" style="151" customWidth="1"/>
    <col min="8206" max="8206" width="2" style="151" customWidth="1"/>
    <col min="8207" max="8208" width="4" style="151" customWidth="1"/>
    <col min="8209" max="8209" width="19.8727272727273" style="151" customWidth="1"/>
    <col min="8210" max="8210" width="2" style="151" customWidth="1"/>
    <col min="8211" max="8212" width="4" style="151" customWidth="1"/>
    <col min="8213" max="8213" width="19.8727272727273" style="151" customWidth="1"/>
    <col min="8214" max="8214" width="3.5" style="151" customWidth="1"/>
    <col min="8215" max="8445" width="8.62727272727273" style="151"/>
    <col min="8446" max="8446" width="3.5" style="151" customWidth="1"/>
    <col min="8447" max="8448" width="4" style="151" customWidth="1"/>
    <col min="8449" max="8449" width="19.8727272727273" style="151" customWidth="1"/>
    <col min="8450" max="8450" width="2" style="151" customWidth="1"/>
    <col min="8451" max="8452" width="4" style="151" customWidth="1"/>
    <col min="8453" max="8453" width="19.8727272727273" style="151" customWidth="1"/>
    <col min="8454" max="8454" width="2" style="151" customWidth="1"/>
    <col min="8455" max="8456" width="4" style="151" customWidth="1"/>
    <col min="8457" max="8457" width="19.8727272727273" style="151" customWidth="1"/>
    <col min="8458" max="8458" width="2" style="151" customWidth="1"/>
    <col min="8459" max="8460" width="4" style="151" customWidth="1"/>
    <col min="8461" max="8461" width="19.8727272727273" style="151" customWidth="1"/>
    <col min="8462" max="8462" width="2" style="151" customWidth="1"/>
    <col min="8463" max="8464" width="4" style="151" customWidth="1"/>
    <col min="8465" max="8465" width="19.8727272727273" style="151" customWidth="1"/>
    <col min="8466" max="8466" width="2" style="151" customWidth="1"/>
    <col min="8467" max="8468" width="4" style="151" customWidth="1"/>
    <col min="8469" max="8469" width="19.8727272727273" style="151" customWidth="1"/>
    <col min="8470" max="8470" width="3.5" style="151" customWidth="1"/>
    <col min="8471" max="8701" width="8.62727272727273" style="151"/>
    <col min="8702" max="8702" width="3.5" style="151" customWidth="1"/>
    <col min="8703" max="8704" width="4" style="151" customWidth="1"/>
    <col min="8705" max="8705" width="19.8727272727273" style="151" customWidth="1"/>
    <col min="8706" max="8706" width="2" style="151" customWidth="1"/>
    <col min="8707" max="8708" width="4" style="151" customWidth="1"/>
    <col min="8709" max="8709" width="19.8727272727273" style="151" customWidth="1"/>
    <col min="8710" max="8710" width="2" style="151" customWidth="1"/>
    <col min="8711" max="8712" width="4" style="151" customWidth="1"/>
    <col min="8713" max="8713" width="19.8727272727273" style="151" customWidth="1"/>
    <col min="8714" max="8714" width="2" style="151" customWidth="1"/>
    <col min="8715" max="8716" width="4" style="151" customWidth="1"/>
    <col min="8717" max="8717" width="19.8727272727273" style="151" customWidth="1"/>
    <col min="8718" max="8718" width="2" style="151" customWidth="1"/>
    <col min="8719" max="8720" width="4" style="151" customWidth="1"/>
    <col min="8721" max="8721" width="19.8727272727273" style="151" customWidth="1"/>
    <col min="8722" max="8722" width="2" style="151" customWidth="1"/>
    <col min="8723" max="8724" width="4" style="151" customWidth="1"/>
    <col min="8725" max="8725" width="19.8727272727273" style="151" customWidth="1"/>
    <col min="8726" max="8726" width="3.5" style="151" customWidth="1"/>
    <col min="8727" max="8957" width="8.62727272727273" style="151"/>
    <col min="8958" max="8958" width="3.5" style="151" customWidth="1"/>
    <col min="8959" max="8960" width="4" style="151" customWidth="1"/>
    <col min="8961" max="8961" width="19.8727272727273" style="151" customWidth="1"/>
    <col min="8962" max="8962" width="2" style="151" customWidth="1"/>
    <col min="8963" max="8964" width="4" style="151" customWidth="1"/>
    <col min="8965" max="8965" width="19.8727272727273" style="151" customWidth="1"/>
    <col min="8966" max="8966" width="2" style="151" customWidth="1"/>
    <col min="8967" max="8968" width="4" style="151" customWidth="1"/>
    <col min="8969" max="8969" width="19.8727272727273" style="151" customWidth="1"/>
    <col min="8970" max="8970" width="2" style="151" customWidth="1"/>
    <col min="8971" max="8972" width="4" style="151" customWidth="1"/>
    <col min="8973" max="8973" width="19.8727272727273" style="151" customWidth="1"/>
    <col min="8974" max="8974" width="2" style="151" customWidth="1"/>
    <col min="8975" max="8976" width="4" style="151" customWidth="1"/>
    <col min="8977" max="8977" width="19.8727272727273" style="151" customWidth="1"/>
    <col min="8978" max="8978" width="2" style="151" customWidth="1"/>
    <col min="8979" max="8980" width="4" style="151" customWidth="1"/>
    <col min="8981" max="8981" width="19.8727272727273" style="151" customWidth="1"/>
    <col min="8982" max="8982" width="3.5" style="151" customWidth="1"/>
    <col min="8983" max="9213" width="8.62727272727273" style="151"/>
    <col min="9214" max="9214" width="3.5" style="151" customWidth="1"/>
    <col min="9215" max="9216" width="4" style="151" customWidth="1"/>
    <col min="9217" max="9217" width="19.8727272727273" style="151" customWidth="1"/>
    <col min="9218" max="9218" width="2" style="151" customWidth="1"/>
    <col min="9219" max="9220" width="4" style="151" customWidth="1"/>
    <col min="9221" max="9221" width="19.8727272727273" style="151" customWidth="1"/>
    <col min="9222" max="9222" width="2" style="151" customWidth="1"/>
    <col min="9223" max="9224" width="4" style="151" customWidth="1"/>
    <col min="9225" max="9225" width="19.8727272727273" style="151" customWidth="1"/>
    <col min="9226" max="9226" width="2" style="151" customWidth="1"/>
    <col min="9227" max="9228" width="4" style="151" customWidth="1"/>
    <col min="9229" max="9229" width="19.8727272727273" style="151" customWidth="1"/>
    <col min="9230" max="9230" width="2" style="151" customWidth="1"/>
    <col min="9231" max="9232" width="4" style="151" customWidth="1"/>
    <col min="9233" max="9233" width="19.8727272727273" style="151" customWidth="1"/>
    <col min="9234" max="9234" width="2" style="151" customWidth="1"/>
    <col min="9235" max="9236" width="4" style="151" customWidth="1"/>
    <col min="9237" max="9237" width="19.8727272727273" style="151" customWidth="1"/>
    <col min="9238" max="9238" width="3.5" style="151" customWidth="1"/>
    <col min="9239" max="9469" width="8.62727272727273" style="151"/>
    <col min="9470" max="9470" width="3.5" style="151" customWidth="1"/>
    <col min="9471" max="9472" width="4" style="151" customWidth="1"/>
    <col min="9473" max="9473" width="19.8727272727273" style="151" customWidth="1"/>
    <col min="9474" max="9474" width="2" style="151" customWidth="1"/>
    <col min="9475" max="9476" width="4" style="151" customWidth="1"/>
    <col min="9477" max="9477" width="19.8727272727273" style="151" customWidth="1"/>
    <col min="9478" max="9478" width="2" style="151" customWidth="1"/>
    <col min="9479" max="9480" width="4" style="151" customWidth="1"/>
    <col min="9481" max="9481" width="19.8727272727273" style="151" customWidth="1"/>
    <col min="9482" max="9482" width="2" style="151" customWidth="1"/>
    <col min="9483" max="9484" width="4" style="151" customWidth="1"/>
    <col min="9485" max="9485" width="19.8727272727273" style="151" customWidth="1"/>
    <col min="9486" max="9486" width="2" style="151" customWidth="1"/>
    <col min="9487" max="9488" width="4" style="151" customWidth="1"/>
    <col min="9489" max="9489" width="19.8727272727273" style="151" customWidth="1"/>
    <col min="9490" max="9490" width="2" style="151" customWidth="1"/>
    <col min="9491" max="9492" width="4" style="151" customWidth="1"/>
    <col min="9493" max="9493" width="19.8727272727273" style="151" customWidth="1"/>
    <col min="9494" max="9494" width="3.5" style="151" customWidth="1"/>
    <col min="9495" max="9725" width="8.62727272727273" style="151"/>
    <col min="9726" max="9726" width="3.5" style="151" customWidth="1"/>
    <col min="9727" max="9728" width="4" style="151" customWidth="1"/>
    <col min="9729" max="9729" width="19.8727272727273" style="151" customWidth="1"/>
    <col min="9730" max="9730" width="2" style="151" customWidth="1"/>
    <col min="9731" max="9732" width="4" style="151" customWidth="1"/>
    <col min="9733" max="9733" width="19.8727272727273" style="151" customWidth="1"/>
    <col min="9734" max="9734" width="2" style="151" customWidth="1"/>
    <col min="9735" max="9736" width="4" style="151" customWidth="1"/>
    <col min="9737" max="9737" width="19.8727272727273" style="151" customWidth="1"/>
    <col min="9738" max="9738" width="2" style="151" customWidth="1"/>
    <col min="9739" max="9740" width="4" style="151" customWidth="1"/>
    <col min="9741" max="9741" width="19.8727272727273" style="151" customWidth="1"/>
    <col min="9742" max="9742" width="2" style="151" customWidth="1"/>
    <col min="9743" max="9744" width="4" style="151" customWidth="1"/>
    <col min="9745" max="9745" width="19.8727272727273" style="151" customWidth="1"/>
    <col min="9746" max="9746" width="2" style="151" customWidth="1"/>
    <col min="9747" max="9748" width="4" style="151" customWidth="1"/>
    <col min="9749" max="9749" width="19.8727272727273" style="151" customWidth="1"/>
    <col min="9750" max="9750" width="3.5" style="151" customWidth="1"/>
    <col min="9751" max="9981" width="8.62727272727273" style="151"/>
    <col min="9982" max="9982" width="3.5" style="151" customWidth="1"/>
    <col min="9983" max="9984" width="4" style="151" customWidth="1"/>
    <col min="9985" max="9985" width="19.8727272727273" style="151" customWidth="1"/>
    <col min="9986" max="9986" width="2" style="151" customWidth="1"/>
    <col min="9987" max="9988" width="4" style="151" customWidth="1"/>
    <col min="9989" max="9989" width="19.8727272727273" style="151" customWidth="1"/>
    <col min="9990" max="9990" width="2" style="151" customWidth="1"/>
    <col min="9991" max="9992" width="4" style="151" customWidth="1"/>
    <col min="9993" max="9993" width="19.8727272727273" style="151" customWidth="1"/>
    <col min="9994" max="9994" width="2" style="151" customWidth="1"/>
    <col min="9995" max="9996" width="4" style="151" customWidth="1"/>
    <col min="9997" max="9997" width="19.8727272727273" style="151" customWidth="1"/>
    <col min="9998" max="9998" width="2" style="151" customWidth="1"/>
    <col min="9999" max="10000" width="4" style="151" customWidth="1"/>
    <col min="10001" max="10001" width="19.8727272727273" style="151" customWidth="1"/>
    <col min="10002" max="10002" width="2" style="151" customWidth="1"/>
    <col min="10003" max="10004" width="4" style="151" customWidth="1"/>
    <col min="10005" max="10005" width="19.8727272727273" style="151" customWidth="1"/>
    <col min="10006" max="10006" width="3.5" style="151" customWidth="1"/>
    <col min="10007" max="10237" width="8.62727272727273" style="151"/>
    <col min="10238" max="10238" width="3.5" style="151" customWidth="1"/>
    <col min="10239" max="10240" width="4" style="151" customWidth="1"/>
    <col min="10241" max="10241" width="19.8727272727273" style="151" customWidth="1"/>
    <col min="10242" max="10242" width="2" style="151" customWidth="1"/>
    <col min="10243" max="10244" width="4" style="151" customWidth="1"/>
    <col min="10245" max="10245" width="19.8727272727273" style="151" customWidth="1"/>
    <col min="10246" max="10246" width="2" style="151" customWidth="1"/>
    <col min="10247" max="10248" width="4" style="151" customWidth="1"/>
    <col min="10249" max="10249" width="19.8727272727273" style="151" customWidth="1"/>
    <col min="10250" max="10250" width="2" style="151" customWidth="1"/>
    <col min="10251" max="10252" width="4" style="151" customWidth="1"/>
    <col min="10253" max="10253" width="19.8727272727273" style="151" customWidth="1"/>
    <col min="10254" max="10254" width="2" style="151" customWidth="1"/>
    <col min="10255" max="10256" width="4" style="151" customWidth="1"/>
    <col min="10257" max="10257" width="19.8727272727273" style="151" customWidth="1"/>
    <col min="10258" max="10258" width="2" style="151" customWidth="1"/>
    <col min="10259" max="10260" width="4" style="151" customWidth="1"/>
    <col min="10261" max="10261" width="19.8727272727273" style="151" customWidth="1"/>
    <col min="10262" max="10262" width="3.5" style="151" customWidth="1"/>
    <col min="10263" max="10493" width="8.62727272727273" style="151"/>
    <col min="10494" max="10494" width="3.5" style="151" customWidth="1"/>
    <col min="10495" max="10496" width="4" style="151" customWidth="1"/>
    <col min="10497" max="10497" width="19.8727272727273" style="151" customWidth="1"/>
    <col min="10498" max="10498" width="2" style="151" customWidth="1"/>
    <col min="10499" max="10500" width="4" style="151" customWidth="1"/>
    <col min="10501" max="10501" width="19.8727272727273" style="151" customWidth="1"/>
    <col min="10502" max="10502" width="2" style="151" customWidth="1"/>
    <col min="10503" max="10504" width="4" style="151" customWidth="1"/>
    <col min="10505" max="10505" width="19.8727272727273" style="151" customWidth="1"/>
    <col min="10506" max="10506" width="2" style="151" customWidth="1"/>
    <col min="10507" max="10508" width="4" style="151" customWidth="1"/>
    <col min="10509" max="10509" width="19.8727272727273" style="151" customWidth="1"/>
    <col min="10510" max="10510" width="2" style="151" customWidth="1"/>
    <col min="10511" max="10512" width="4" style="151" customWidth="1"/>
    <col min="10513" max="10513" width="19.8727272727273" style="151" customWidth="1"/>
    <col min="10514" max="10514" width="2" style="151" customWidth="1"/>
    <col min="10515" max="10516" width="4" style="151" customWidth="1"/>
    <col min="10517" max="10517" width="19.8727272727273" style="151" customWidth="1"/>
    <col min="10518" max="10518" width="3.5" style="151" customWidth="1"/>
    <col min="10519" max="10749" width="8.62727272727273" style="151"/>
    <col min="10750" max="10750" width="3.5" style="151" customWidth="1"/>
    <col min="10751" max="10752" width="4" style="151" customWidth="1"/>
    <col min="10753" max="10753" width="19.8727272727273" style="151" customWidth="1"/>
    <col min="10754" max="10754" width="2" style="151" customWidth="1"/>
    <col min="10755" max="10756" width="4" style="151" customWidth="1"/>
    <col min="10757" max="10757" width="19.8727272727273" style="151" customWidth="1"/>
    <col min="10758" max="10758" width="2" style="151" customWidth="1"/>
    <col min="10759" max="10760" width="4" style="151" customWidth="1"/>
    <col min="10761" max="10761" width="19.8727272727273" style="151" customWidth="1"/>
    <col min="10762" max="10762" width="2" style="151" customWidth="1"/>
    <col min="10763" max="10764" width="4" style="151" customWidth="1"/>
    <col min="10765" max="10765" width="19.8727272727273" style="151" customWidth="1"/>
    <col min="10766" max="10766" width="2" style="151" customWidth="1"/>
    <col min="10767" max="10768" width="4" style="151" customWidth="1"/>
    <col min="10769" max="10769" width="19.8727272727273" style="151" customWidth="1"/>
    <col min="10770" max="10770" width="2" style="151" customWidth="1"/>
    <col min="10771" max="10772" width="4" style="151" customWidth="1"/>
    <col min="10773" max="10773" width="19.8727272727273" style="151" customWidth="1"/>
    <col min="10774" max="10774" width="3.5" style="151" customWidth="1"/>
    <col min="10775" max="11005" width="8.62727272727273" style="151"/>
    <col min="11006" max="11006" width="3.5" style="151" customWidth="1"/>
    <col min="11007" max="11008" width="4" style="151" customWidth="1"/>
    <col min="11009" max="11009" width="19.8727272727273" style="151" customWidth="1"/>
    <col min="11010" max="11010" width="2" style="151" customWidth="1"/>
    <col min="11011" max="11012" width="4" style="151" customWidth="1"/>
    <col min="11013" max="11013" width="19.8727272727273" style="151" customWidth="1"/>
    <col min="11014" max="11014" width="2" style="151" customWidth="1"/>
    <col min="11015" max="11016" width="4" style="151" customWidth="1"/>
    <col min="11017" max="11017" width="19.8727272727273" style="151" customWidth="1"/>
    <col min="11018" max="11018" width="2" style="151" customWidth="1"/>
    <col min="11019" max="11020" width="4" style="151" customWidth="1"/>
    <col min="11021" max="11021" width="19.8727272727273" style="151" customWidth="1"/>
    <col min="11022" max="11022" width="2" style="151" customWidth="1"/>
    <col min="11023" max="11024" width="4" style="151" customWidth="1"/>
    <col min="11025" max="11025" width="19.8727272727273" style="151" customWidth="1"/>
    <col min="11026" max="11026" width="2" style="151" customWidth="1"/>
    <col min="11027" max="11028" width="4" style="151" customWidth="1"/>
    <col min="11029" max="11029" width="19.8727272727273" style="151" customWidth="1"/>
    <col min="11030" max="11030" width="3.5" style="151" customWidth="1"/>
    <col min="11031" max="11261" width="8.62727272727273" style="151"/>
    <col min="11262" max="11262" width="3.5" style="151" customWidth="1"/>
    <col min="11263" max="11264" width="4" style="151" customWidth="1"/>
    <col min="11265" max="11265" width="19.8727272727273" style="151" customWidth="1"/>
    <col min="11266" max="11266" width="2" style="151" customWidth="1"/>
    <col min="11267" max="11268" width="4" style="151" customWidth="1"/>
    <col min="11269" max="11269" width="19.8727272727273" style="151" customWidth="1"/>
    <col min="11270" max="11270" width="2" style="151" customWidth="1"/>
    <col min="11271" max="11272" width="4" style="151" customWidth="1"/>
    <col min="11273" max="11273" width="19.8727272727273" style="151" customWidth="1"/>
    <col min="11274" max="11274" width="2" style="151" customWidth="1"/>
    <col min="11275" max="11276" width="4" style="151" customWidth="1"/>
    <col min="11277" max="11277" width="19.8727272727273" style="151" customWidth="1"/>
    <col min="11278" max="11278" width="2" style="151" customWidth="1"/>
    <col min="11279" max="11280" width="4" style="151" customWidth="1"/>
    <col min="11281" max="11281" width="19.8727272727273" style="151" customWidth="1"/>
    <col min="11282" max="11282" width="2" style="151" customWidth="1"/>
    <col min="11283" max="11284" width="4" style="151" customWidth="1"/>
    <col min="11285" max="11285" width="19.8727272727273" style="151" customWidth="1"/>
    <col min="11286" max="11286" width="3.5" style="151" customWidth="1"/>
    <col min="11287" max="11517" width="8.62727272727273" style="151"/>
    <col min="11518" max="11518" width="3.5" style="151" customWidth="1"/>
    <col min="11519" max="11520" width="4" style="151" customWidth="1"/>
    <col min="11521" max="11521" width="19.8727272727273" style="151" customWidth="1"/>
    <col min="11522" max="11522" width="2" style="151" customWidth="1"/>
    <col min="11523" max="11524" width="4" style="151" customWidth="1"/>
    <col min="11525" max="11525" width="19.8727272727273" style="151" customWidth="1"/>
    <col min="11526" max="11526" width="2" style="151" customWidth="1"/>
    <col min="11527" max="11528" width="4" style="151" customWidth="1"/>
    <col min="11529" max="11529" width="19.8727272727273" style="151" customWidth="1"/>
    <col min="11530" max="11530" width="2" style="151" customWidth="1"/>
    <col min="11531" max="11532" width="4" style="151" customWidth="1"/>
    <col min="11533" max="11533" width="19.8727272727273" style="151" customWidth="1"/>
    <col min="11534" max="11534" width="2" style="151" customWidth="1"/>
    <col min="11535" max="11536" width="4" style="151" customWidth="1"/>
    <col min="11537" max="11537" width="19.8727272727273" style="151" customWidth="1"/>
    <col min="11538" max="11538" width="2" style="151" customWidth="1"/>
    <col min="11539" max="11540" width="4" style="151" customWidth="1"/>
    <col min="11541" max="11541" width="19.8727272727273" style="151" customWidth="1"/>
    <col min="11542" max="11542" width="3.5" style="151" customWidth="1"/>
    <col min="11543" max="11773" width="8.62727272727273" style="151"/>
    <col min="11774" max="11774" width="3.5" style="151" customWidth="1"/>
    <col min="11775" max="11776" width="4" style="151" customWidth="1"/>
    <col min="11777" max="11777" width="19.8727272727273" style="151" customWidth="1"/>
    <col min="11778" max="11778" width="2" style="151" customWidth="1"/>
    <col min="11779" max="11780" width="4" style="151" customWidth="1"/>
    <col min="11781" max="11781" width="19.8727272727273" style="151" customWidth="1"/>
    <col min="11782" max="11782" width="2" style="151" customWidth="1"/>
    <col min="11783" max="11784" width="4" style="151" customWidth="1"/>
    <col min="11785" max="11785" width="19.8727272727273" style="151" customWidth="1"/>
    <col min="11786" max="11786" width="2" style="151" customWidth="1"/>
    <col min="11787" max="11788" width="4" style="151" customWidth="1"/>
    <col min="11789" max="11789" width="19.8727272727273" style="151" customWidth="1"/>
    <col min="11790" max="11790" width="2" style="151" customWidth="1"/>
    <col min="11791" max="11792" width="4" style="151" customWidth="1"/>
    <col min="11793" max="11793" width="19.8727272727273" style="151" customWidth="1"/>
    <col min="11794" max="11794" width="2" style="151" customWidth="1"/>
    <col min="11795" max="11796" width="4" style="151" customWidth="1"/>
    <col min="11797" max="11797" width="19.8727272727273" style="151" customWidth="1"/>
    <col min="11798" max="11798" width="3.5" style="151" customWidth="1"/>
    <col min="11799" max="12029" width="8.62727272727273" style="151"/>
    <col min="12030" max="12030" width="3.5" style="151" customWidth="1"/>
    <col min="12031" max="12032" width="4" style="151" customWidth="1"/>
    <col min="12033" max="12033" width="19.8727272727273" style="151" customWidth="1"/>
    <col min="12034" max="12034" width="2" style="151" customWidth="1"/>
    <col min="12035" max="12036" width="4" style="151" customWidth="1"/>
    <col min="12037" max="12037" width="19.8727272727273" style="151" customWidth="1"/>
    <col min="12038" max="12038" width="2" style="151" customWidth="1"/>
    <col min="12039" max="12040" width="4" style="151" customWidth="1"/>
    <col min="12041" max="12041" width="19.8727272727273" style="151" customWidth="1"/>
    <col min="12042" max="12042" width="2" style="151" customWidth="1"/>
    <col min="12043" max="12044" width="4" style="151" customWidth="1"/>
    <col min="12045" max="12045" width="19.8727272727273" style="151" customWidth="1"/>
    <col min="12046" max="12046" width="2" style="151" customWidth="1"/>
    <col min="12047" max="12048" width="4" style="151" customWidth="1"/>
    <col min="12049" max="12049" width="19.8727272727273" style="151" customWidth="1"/>
    <col min="12050" max="12050" width="2" style="151" customWidth="1"/>
    <col min="12051" max="12052" width="4" style="151" customWidth="1"/>
    <col min="12053" max="12053" width="19.8727272727273" style="151" customWidth="1"/>
    <col min="12054" max="12054" width="3.5" style="151" customWidth="1"/>
    <col min="12055" max="12285" width="8.62727272727273" style="151"/>
    <col min="12286" max="12286" width="3.5" style="151" customWidth="1"/>
    <col min="12287" max="12288" width="4" style="151" customWidth="1"/>
    <col min="12289" max="12289" width="19.8727272727273" style="151" customWidth="1"/>
    <col min="12290" max="12290" width="2" style="151" customWidth="1"/>
    <col min="12291" max="12292" width="4" style="151" customWidth="1"/>
    <col min="12293" max="12293" width="19.8727272727273" style="151" customWidth="1"/>
    <col min="12294" max="12294" width="2" style="151" customWidth="1"/>
    <col min="12295" max="12296" width="4" style="151" customWidth="1"/>
    <col min="12297" max="12297" width="19.8727272727273" style="151" customWidth="1"/>
    <col min="12298" max="12298" width="2" style="151" customWidth="1"/>
    <col min="12299" max="12300" width="4" style="151" customWidth="1"/>
    <col min="12301" max="12301" width="19.8727272727273" style="151" customWidth="1"/>
    <col min="12302" max="12302" width="2" style="151" customWidth="1"/>
    <col min="12303" max="12304" width="4" style="151" customWidth="1"/>
    <col min="12305" max="12305" width="19.8727272727273" style="151" customWidth="1"/>
    <col min="12306" max="12306" width="2" style="151" customWidth="1"/>
    <col min="12307" max="12308" width="4" style="151" customWidth="1"/>
    <col min="12309" max="12309" width="19.8727272727273" style="151" customWidth="1"/>
    <col min="12310" max="12310" width="3.5" style="151" customWidth="1"/>
    <col min="12311" max="12541" width="8.62727272727273" style="151"/>
    <col min="12542" max="12542" width="3.5" style="151" customWidth="1"/>
    <col min="12543" max="12544" width="4" style="151" customWidth="1"/>
    <col min="12545" max="12545" width="19.8727272727273" style="151" customWidth="1"/>
    <col min="12546" max="12546" width="2" style="151" customWidth="1"/>
    <col min="12547" max="12548" width="4" style="151" customWidth="1"/>
    <col min="12549" max="12549" width="19.8727272727273" style="151" customWidth="1"/>
    <col min="12550" max="12550" width="2" style="151" customWidth="1"/>
    <col min="12551" max="12552" width="4" style="151" customWidth="1"/>
    <col min="12553" max="12553" width="19.8727272727273" style="151" customWidth="1"/>
    <col min="12554" max="12554" width="2" style="151" customWidth="1"/>
    <col min="12555" max="12556" width="4" style="151" customWidth="1"/>
    <col min="12557" max="12557" width="19.8727272727273" style="151" customWidth="1"/>
    <col min="12558" max="12558" width="2" style="151" customWidth="1"/>
    <col min="12559" max="12560" width="4" style="151" customWidth="1"/>
    <col min="12561" max="12561" width="19.8727272727273" style="151" customWidth="1"/>
    <col min="12562" max="12562" width="2" style="151" customWidth="1"/>
    <col min="12563" max="12564" width="4" style="151" customWidth="1"/>
    <col min="12565" max="12565" width="19.8727272727273" style="151" customWidth="1"/>
    <col min="12566" max="12566" width="3.5" style="151" customWidth="1"/>
    <col min="12567" max="12797" width="8.62727272727273" style="151"/>
    <col min="12798" max="12798" width="3.5" style="151" customWidth="1"/>
    <col min="12799" max="12800" width="4" style="151" customWidth="1"/>
    <col min="12801" max="12801" width="19.8727272727273" style="151" customWidth="1"/>
    <col min="12802" max="12802" width="2" style="151" customWidth="1"/>
    <col min="12803" max="12804" width="4" style="151" customWidth="1"/>
    <col min="12805" max="12805" width="19.8727272727273" style="151" customWidth="1"/>
    <col min="12806" max="12806" width="2" style="151" customWidth="1"/>
    <col min="12807" max="12808" width="4" style="151" customWidth="1"/>
    <col min="12809" max="12809" width="19.8727272727273" style="151" customWidth="1"/>
    <col min="12810" max="12810" width="2" style="151" customWidth="1"/>
    <col min="12811" max="12812" width="4" style="151" customWidth="1"/>
    <col min="12813" max="12813" width="19.8727272727273" style="151" customWidth="1"/>
    <col min="12814" max="12814" width="2" style="151" customWidth="1"/>
    <col min="12815" max="12816" width="4" style="151" customWidth="1"/>
    <col min="12817" max="12817" width="19.8727272727273" style="151" customWidth="1"/>
    <col min="12818" max="12818" width="2" style="151" customWidth="1"/>
    <col min="12819" max="12820" width="4" style="151" customWidth="1"/>
    <col min="12821" max="12821" width="19.8727272727273" style="151" customWidth="1"/>
    <col min="12822" max="12822" width="3.5" style="151" customWidth="1"/>
    <col min="12823" max="13053" width="8.62727272727273" style="151"/>
    <col min="13054" max="13054" width="3.5" style="151" customWidth="1"/>
    <col min="13055" max="13056" width="4" style="151" customWidth="1"/>
    <col min="13057" max="13057" width="19.8727272727273" style="151" customWidth="1"/>
    <col min="13058" max="13058" width="2" style="151" customWidth="1"/>
    <col min="13059" max="13060" width="4" style="151" customWidth="1"/>
    <col min="13061" max="13061" width="19.8727272727273" style="151" customWidth="1"/>
    <col min="13062" max="13062" width="2" style="151" customWidth="1"/>
    <col min="13063" max="13064" width="4" style="151" customWidth="1"/>
    <col min="13065" max="13065" width="19.8727272727273" style="151" customWidth="1"/>
    <col min="13066" max="13066" width="2" style="151" customWidth="1"/>
    <col min="13067" max="13068" width="4" style="151" customWidth="1"/>
    <col min="13069" max="13069" width="19.8727272727273" style="151" customWidth="1"/>
    <col min="13070" max="13070" width="2" style="151" customWidth="1"/>
    <col min="13071" max="13072" width="4" style="151" customWidth="1"/>
    <col min="13073" max="13073" width="19.8727272727273" style="151" customWidth="1"/>
    <col min="13074" max="13074" width="2" style="151" customWidth="1"/>
    <col min="13075" max="13076" width="4" style="151" customWidth="1"/>
    <col min="13077" max="13077" width="19.8727272727273" style="151" customWidth="1"/>
    <col min="13078" max="13078" width="3.5" style="151" customWidth="1"/>
    <col min="13079" max="13309" width="8.62727272727273" style="151"/>
    <col min="13310" max="13310" width="3.5" style="151" customWidth="1"/>
    <col min="13311" max="13312" width="4" style="151" customWidth="1"/>
    <col min="13313" max="13313" width="19.8727272727273" style="151" customWidth="1"/>
    <col min="13314" max="13314" width="2" style="151" customWidth="1"/>
    <col min="13315" max="13316" width="4" style="151" customWidth="1"/>
    <col min="13317" max="13317" width="19.8727272727273" style="151" customWidth="1"/>
    <col min="13318" max="13318" width="2" style="151" customWidth="1"/>
    <col min="13319" max="13320" width="4" style="151" customWidth="1"/>
    <col min="13321" max="13321" width="19.8727272727273" style="151" customWidth="1"/>
    <col min="13322" max="13322" width="2" style="151" customWidth="1"/>
    <col min="13323" max="13324" width="4" style="151" customWidth="1"/>
    <col min="13325" max="13325" width="19.8727272727273" style="151" customWidth="1"/>
    <col min="13326" max="13326" width="2" style="151" customWidth="1"/>
    <col min="13327" max="13328" width="4" style="151" customWidth="1"/>
    <col min="13329" max="13329" width="19.8727272727273" style="151" customWidth="1"/>
    <col min="13330" max="13330" width="2" style="151" customWidth="1"/>
    <col min="13331" max="13332" width="4" style="151" customWidth="1"/>
    <col min="13333" max="13333" width="19.8727272727273" style="151" customWidth="1"/>
    <col min="13334" max="13334" width="3.5" style="151" customWidth="1"/>
    <col min="13335" max="13565" width="8.62727272727273" style="151"/>
    <col min="13566" max="13566" width="3.5" style="151" customWidth="1"/>
    <col min="13567" max="13568" width="4" style="151" customWidth="1"/>
    <col min="13569" max="13569" width="19.8727272727273" style="151" customWidth="1"/>
    <col min="13570" max="13570" width="2" style="151" customWidth="1"/>
    <col min="13571" max="13572" width="4" style="151" customWidth="1"/>
    <col min="13573" max="13573" width="19.8727272727273" style="151" customWidth="1"/>
    <col min="13574" max="13574" width="2" style="151" customWidth="1"/>
    <col min="13575" max="13576" width="4" style="151" customWidth="1"/>
    <col min="13577" max="13577" width="19.8727272727273" style="151" customWidth="1"/>
    <col min="13578" max="13578" width="2" style="151" customWidth="1"/>
    <col min="13579" max="13580" width="4" style="151" customWidth="1"/>
    <col min="13581" max="13581" width="19.8727272727273" style="151" customWidth="1"/>
    <col min="13582" max="13582" width="2" style="151" customWidth="1"/>
    <col min="13583" max="13584" width="4" style="151" customWidth="1"/>
    <col min="13585" max="13585" width="19.8727272727273" style="151" customWidth="1"/>
    <col min="13586" max="13586" width="2" style="151" customWidth="1"/>
    <col min="13587" max="13588" width="4" style="151" customWidth="1"/>
    <col min="13589" max="13589" width="19.8727272727273" style="151" customWidth="1"/>
    <col min="13590" max="13590" width="3.5" style="151" customWidth="1"/>
    <col min="13591" max="13821" width="8.62727272727273" style="151"/>
    <col min="13822" max="13822" width="3.5" style="151" customWidth="1"/>
    <col min="13823" max="13824" width="4" style="151" customWidth="1"/>
    <col min="13825" max="13825" width="19.8727272727273" style="151" customWidth="1"/>
    <col min="13826" max="13826" width="2" style="151" customWidth="1"/>
    <col min="13827" max="13828" width="4" style="151" customWidth="1"/>
    <col min="13829" max="13829" width="19.8727272727273" style="151" customWidth="1"/>
    <col min="13830" max="13830" width="2" style="151" customWidth="1"/>
    <col min="13831" max="13832" width="4" style="151" customWidth="1"/>
    <col min="13833" max="13833" width="19.8727272727273" style="151" customWidth="1"/>
    <col min="13834" max="13834" width="2" style="151" customWidth="1"/>
    <col min="13835" max="13836" width="4" style="151" customWidth="1"/>
    <col min="13837" max="13837" width="19.8727272727273" style="151" customWidth="1"/>
    <col min="13838" max="13838" width="2" style="151" customWidth="1"/>
    <col min="13839" max="13840" width="4" style="151" customWidth="1"/>
    <col min="13841" max="13841" width="19.8727272727273" style="151" customWidth="1"/>
    <col min="13842" max="13842" width="2" style="151" customWidth="1"/>
    <col min="13843" max="13844" width="4" style="151" customWidth="1"/>
    <col min="13845" max="13845" width="19.8727272727273" style="151" customWidth="1"/>
    <col min="13846" max="13846" width="3.5" style="151" customWidth="1"/>
    <col min="13847" max="14077" width="8.62727272727273" style="151"/>
    <col min="14078" max="14078" width="3.5" style="151" customWidth="1"/>
    <col min="14079" max="14080" width="4" style="151" customWidth="1"/>
    <col min="14081" max="14081" width="19.8727272727273" style="151" customWidth="1"/>
    <col min="14082" max="14082" width="2" style="151" customWidth="1"/>
    <col min="14083" max="14084" width="4" style="151" customWidth="1"/>
    <col min="14085" max="14085" width="19.8727272727273" style="151" customWidth="1"/>
    <col min="14086" max="14086" width="2" style="151" customWidth="1"/>
    <col min="14087" max="14088" width="4" style="151" customWidth="1"/>
    <col min="14089" max="14089" width="19.8727272727273" style="151" customWidth="1"/>
    <col min="14090" max="14090" width="2" style="151" customWidth="1"/>
    <col min="14091" max="14092" width="4" style="151" customWidth="1"/>
    <col min="14093" max="14093" width="19.8727272727273" style="151" customWidth="1"/>
    <col min="14094" max="14094" width="2" style="151" customWidth="1"/>
    <col min="14095" max="14096" width="4" style="151" customWidth="1"/>
    <col min="14097" max="14097" width="19.8727272727273" style="151" customWidth="1"/>
    <col min="14098" max="14098" width="2" style="151" customWidth="1"/>
    <col min="14099" max="14100" width="4" style="151" customWidth="1"/>
    <col min="14101" max="14101" width="19.8727272727273" style="151" customWidth="1"/>
    <col min="14102" max="14102" width="3.5" style="151" customWidth="1"/>
    <col min="14103" max="14333" width="8.62727272727273" style="151"/>
    <col min="14334" max="14334" width="3.5" style="151" customWidth="1"/>
    <col min="14335" max="14336" width="4" style="151" customWidth="1"/>
    <col min="14337" max="14337" width="19.8727272727273" style="151" customWidth="1"/>
    <col min="14338" max="14338" width="2" style="151" customWidth="1"/>
    <col min="14339" max="14340" width="4" style="151" customWidth="1"/>
    <col min="14341" max="14341" width="19.8727272727273" style="151" customWidth="1"/>
    <col min="14342" max="14342" width="2" style="151" customWidth="1"/>
    <col min="14343" max="14344" width="4" style="151" customWidth="1"/>
    <col min="14345" max="14345" width="19.8727272727273" style="151" customWidth="1"/>
    <col min="14346" max="14346" width="2" style="151" customWidth="1"/>
    <col min="14347" max="14348" width="4" style="151" customWidth="1"/>
    <col min="14349" max="14349" width="19.8727272727273" style="151" customWidth="1"/>
    <col min="14350" max="14350" width="2" style="151" customWidth="1"/>
    <col min="14351" max="14352" width="4" style="151" customWidth="1"/>
    <col min="14353" max="14353" width="19.8727272727273" style="151" customWidth="1"/>
    <col min="14354" max="14354" width="2" style="151" customWidth="1"/>
    <col min="14355" max="14356" width="4" style="151" customWidth="1"/>
    <col min="14357" max="14357" width="19.8727272727273" style="151" customWidth="1"/>
    <col min="14358" max="14358" width="3.5" style="151" customWidth="1"/>
    <col min="14359" max="14589" width="8.62727272727273" style="151"/>
    <col min="14590" max="14590" width="3.5" style="151" customWidth="1"/>
    <col min="14591" max="14592" width="4" style="151" customWidth="1"/>
    <col min="14593" max="14593" width="19.8727272727273" style="151" customWidth="1"/>
    <col min="14594" max="14594" width="2" style="151" customWidth="1"/>
    <col min="14595" max="14596" width="4" style="151" customWidth="1"/>
    <col min="14597" max="14597" width="19.8727272727273" style="151" customWidth="1"/>
    <col min="14598" max="14598" width="2" style="151" customWidth="1"/>
    <col min="14599" max="14600" width="4" style="151" customWidth="1"/>
    <col min="14601" max="14601" width="19.8727272727273" style="151" customWidth="1"/>
    <col min="14602" max="14602" width="2" style="151" customWidth="1"/>
    <col min="14603" max="14604" width="4" style="151" customWidth="1"/>
    <col min="14605" max="14605" width="19.8727272727273" style="151" customWidth="1"/>
    <col min="14606" max="14606" width="2" style="151" customWidth="1"/>
    <col min="14607" max="14608" width="4" style="151" customWidth="1"/>
    <col min="14609" max="14609" width="19.8727272727273" style="151" customWidth="1"/>
    <col min="14610" max="14610" width="2" style="151" customWidth="1"/>
    <col min="14611" max="14612" width="4" style="151" customWidth="1"/>
    <col min="14613" max="14613" width="19.8727272727273" style="151" customWidth="1"/>
    <col min="14614" max="14614" width="3.5" style="151" customWidth="1"/>
    <col min="14615" max="14845" width="8.62727272727273" style="151"/>
    <col min="14846" max="14846" width="3.5" style="151" customWidth="1"/>
    <col min="14847" max="14848" width="4" style="151" customWidth="1"/>
    <col min="14849" max="14849" width="19.8727272727273" style="151" customWidth="1"/>
    <col min="14850" max="14850" width="2" style="151" customWidth="1"/>
    <col min="14851" max="14852" width="4" style="151" customWidth="1"/>
    <col min="14853" max="14853" width="19.8727272727273" style="151" customWidth="1"/>
    <col min="14854" max="14854" width="2" style="151" customWidth="1"/>
    <col min="14855" max="14856" width="4" style="151" customWidth="1"/>
    <col min="14857" max="14857" width="19.8727272727273" style="151" customWidth="1"/>
    <col min="14858" max="14858" width="2" style="151" customWidth="1"/>
    <col min="14859" max="14860" width="4" style="151" customWidth="1"/>
    <col min="14861" max="14861" width="19.8727272727273" style="151" customWidth="1"/>
    <col min="14862" max="14862" width="2" style="151" customWidth="1"/>
    <col min="14863" max="14864" width="4" style="151" customWidth="1"/>
    <col min="14865" max="14865" width="19.8727272727273" style="151" customWidth="1"/>
    <col min="14866" max="14866" width="2" style="151" customWidth="1"/>
    <col min="14867" max="14868" width="4" style="151" customWidth="1"/>
    <col min="14869" max="14869" width="19.8727272727273" style="151" customWidth="1"/>
    <col min="14870" max="14870" width="3.5" style="151" customWidth="1"/>
    <col min="14871" max="15101" width="8.62727272727273" style="151"/>
    <col min="15102" max="15102" width="3.5" style="151" customWidth="1"/>
    <col min="15103" max="15104" width="4" style="151" customWidth="1"/>
    <col min="15105" max="15105" width="19.8727272727273" style="151" customWidth="1"/>
    <col min="15106" max="15106" width="2" style="151" customWidth="1"/>
    <col min="15107" max="15108" width="4" style="151" customWidth="1"/>
    <col min="15109" max="15109" width="19.8727272727273" style="151" customWidth="1"/>
    <col min="15110" max="15110" width="2" style="151" customWidth="1"/>
    <col min="15111" max="15112" width="4" style="151" customWidth="1"/>
    <col min="15113" max="15113" width="19.8727272727273" style="151" customWidth="1"/>
    <col min="15114" max="15114" width="2" style="151" customWidth="1"/>
    <col min="15115" max="15116" width="4" style="151" customWidth="1"/>
    <col min="15117" max="15117" width="19.8727272727273" style="151" customWidth="1"/>
    <col min="15118" max="15118" width="2" style="151" customWidth="1"/>
    <col min="15119" max="15120" width="4" style="151" customWidth="1"/>
    <col min="15121" max="15121" width="19.8727272727273" style="151" customWidth="1"/>
    <col min="15122" max="15122" width="2" style="151" customWidth="1"/>
    <col min="15123" max="15124" width="4" style="151" customWidth="1"/>
    <col min="15125" max="15125" width="19.8727272727273" style="151" customWidth="1"/>
    <col min="15126" max="15126" width="3.5" style="151" customWidth="1"/>
    <col min="15127" max="15357" width="8.62727272727273" style="151"/>
    <col min="15358" max="15358" width="3.5" style="151" customWidth="1"/>
    <col min="15359" max="15360" width="4" style="151" customWidth="1"/>
    <col min="15361" max="15361" width="19.8727272727273" style="151" customWidth="1"/>
    <col min="15362" max="15362" width="2" style="151" customWidth="1"/>
    <col min="15363" max="15364" width="4" style="151" customWidth="1"/>
    <col min="15365" max="15365" width="19.8727272727273" style="151" customWidth="1"/>
    <col min="15366" max="15366" width="2" style="151" customWidth="1"/>
    <col min="15367" max="15368" width="4" style="151" customWidth="1"/>
    <col min="15369" max="15369" width="19.8727272727273" style="151" customWidth="1"/>
    <col min="15370" max="15370" width="2" style="151" customWidth="1"/>
    <col min="15371" max="15372" width="4" style="151" customWidth="1"/>
    <col min="15373" max="15373" width="19.8727272727273" style="151" customWidth="1"/>
    <col min="15374" max="15374" width="2" style="151" customWidth="1"/>
    <col min="15375" max="15376" width="4" style="151" customWidth="1"/>
    <col min="15377" max="15377" width="19.8727272727273" style="151" customWidth="1"/>
    <col min="15378" max="15378" width="2" style="151" customWidth="1"/>
    <col min="15379" max="15380" width="4" style="151" customWidth="1"/>
    <col min="15381" max="15381" width="19.8727272727273" style="151" customWidth="1"/>
    <col min="15382" max="15382" width="3.5" style="151" customWidth="1"/>
    <col min="15383" max="15613" width="8.62727272727273" style="151"/>
    <col min="15614" max="15614" width="3.5" style="151" customWidth="1"/>
    <col min="15615" max="15616" width="4" style="151" customWidth="1"/>
    <col min="15617" max="15617" width="19.8727272727273" style="151" customWidth="1"/>
    <col min="15618" max="15618" width="2" style="151" customWidth="1"/>
    <col min="15619" max="15620" width="4" style="151" customWidth="1"/>
    <col min="15621" max="15621" width="19.8727272727273" style="151" customWidth="1"/>
    <col min="15622" max="15622" width="2" style="151" customWidth="1"/>
    <col min="15623" max="15624" width="4" style="151" customWidth="1"/>
    <col min="15625" max="15625" width="19.8727272727273" style="151" customWidth="1"/>
    <col min="15626" max="15626" width="2" style="151" customWidth="1"/>
    <col min="15627" max="15628" width="4" style="151" customWidth="1"/>
    <col min="15629" max="15629" width="19.8727272727273" style="151" customWidth="1"/>
    <col min="15630" max="15630" width="2" style="151" customWidth="1"/>
    <col min="15631" max="15632" width="4" style="151" customWidth="1"/>
    <col min="15633" max="15633" width="19.8727272727273" style="151" customWidth="1"/>
    <col min="15634" max="15634" width="2" style="151" customWidth="1"/>
    <col min="15635" max="15636" width="4" style="151" customWidth="1"/>
    <col min="15637" max="15637" width="19.8727272727273" style="151" customWidth="1"/>
    <col min="15638" max="15638" width="3.5" style="151" customWidth="1"/>
    <col min="15639" max="15869" width="8.62727272727273" style="151"/>
    <col min="15870" max="15870" width="3.5" style="151" customWidth="1"/>
    <col min="15871" max="15872" width="4" style="151" customWidth="1"/>
    <col min="15873" max="15873" width="19.8727272727273" style="151" customWidth="1"/>
    <col min="15874" max="15874" width="2" style="151" customWidth="1"/>
    <col min="15875" max="15876" width="4" style="151" customWidth="1"/>
    <col min="15877" max="15877" width="19.8727272727273" style="151" customWidth="1"/>
    <col min="15878" max="15878" width="2" style="151" customWidth="1"/>
    <col min="15879" max="15880" width="4" style="151" customWidth="1"/>
    <col min="15881" max="15881" width="19.8727272727273" style="151" customWidth="1"/>
    <col min="15882" max="15882" width="2" style="151" customWidth="1"/>
    <col min="15883" max="15884" width="4" style="151" customWidth="1"/>
    <col min="15885" max="15885" width="19.8727272727273" style="151" customWidth="1"/>
    <col min="15886" max="15886" width="2" style="151" customWidth="1"/>
    <col min="15887" max="15888" width="4" style="151" customWidth="1"/>
    <col min="15889" max="15889" width="19.8727272727273" style="151" customWidth="1"/>
    <col min="15890" max="15890" width="2" style="151" customWidth="1"/>
    <col min="15891" max="15892" width="4" style="151" customWidth="1"/>
    <col min="15893" max="15893" width="19.8727272727273" style="151" customWidth="1"/>
    <col min="15894" max="15894" width="3.5" style="151" customWidth="1"/>
    <col min="15895" max="16125" width="8.62727272727273" style="151"/>
    <col min="16126" max="16126" width="3.5" style="151" customWidth="1"/>
    <col min="16127" max="16128" width="4" style="151" customWidth="1"/>
    <col min="16129" max="16129" width="19.8727272727273" style="151" customWidth="1"/>
    <col min="16130" max="16130" width="2" style="151" customWidth="1"/>
    <col min="16131" max="16132" width="4" style="151" customWidth="1"/>
    <col min="16133" max="16133" width="19.8727272727273" style="151" customWidth="1"/>
    <col min="16134" max="16134" width="2" style="151" customWidth="1"/>
    <col min="16135" max="16136" width="4" style="151" customWidth="1"/>
    <col min="16137" max="16137" width="19.8727272727273" style="151" customWidth="1"/>
    <col min="16138" max="16138" width="2" style="151" customWidth="1"/>
    <col min="16139" max="16140" width="4" style="151" customWidth="1"/>
    <col min="16141" max="16141" width="19.8727272727273" style="151" customWidth="1"/>
    <col min="16142" max="16142" width="2" style="151" customWidth="1"/>
    <col min="16143" max="16144" width="4" style="151" customWidth="1"/>
    <col min="16145" max="16145" width="19.8727272727273" style="151" customWidth="1"/>
    <col min="16146" max="16146" width="2" style="151" customWidth="1"/>
    <col min="16147" max="16148" width="4" style="151" customWidth="1"/>
    <col min="16149" max="16149" width="19.8727272727273" style="151" customWidth="1"/>
    <col min="16150" max="16150" width="3.5" style="151" customWidth="1"/>
    <col min="16151" max="16384" width="8.62727272727273" style="151"/>
  </cols>
  <sheetData>
    <row r="1" ht="19" spans="6:24">
      <c r="F1" s="152" t="s">
        <v>0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X1" s="207" t="s">
        <v>1</v>
      </c>
    </row>
    <row r="2" spans="2:5">
      <c r="B2" s="153" t="s">
        <v>2</v>
      </c>
      <c r="C2" s="154"/>
      <c r="D2" s="155"/>
      <c r="E2" s="156"/>
    </row>
    <row r="3" s="150" customFormat="1" ht="14" spans="2:23">
      <c r="B3" s="157" t="s">
        <v>3</v>
      </c>
      <c r="C3" s="157"/>
      <c r="F3" s="157" t="s">
        <v>4</v>
      </c>
      <c r="G3" s="157"/>
      <c r="J3" s="157" t="s">
        <v>5</v>
      </c>
      <c r="K3" s="157"/>
      <c r="L3" s="193"/>
      <c r="N3" s="194" t="s">
        <v>6</v>
      </c>
      <c r="O3" s="194"/>
      <c r="P3" s="194"/>
      <c r="R3" s="194" t="s">
        <v>7</v>
      </c>
      <c r="S3" s="157"/>
      <c r="V3" s="157" t="s">
        <v>8</v>
      </c>
      <c r="W3" s="157"/>
    </row>
    <row r="4" ht="20.1" customHeight="1" spans="2:24">
      <c r="B4" s="158">
        <v>1</v>
      </c>
      <c r="C4" s="159" t="s">
        <v>9</v>
      </c>
      <c r="D4" s="160" t="s">
        <v>10</v>
      </c>
      <c r="F4" s="158">
        <v>1</v>
      </c>
      <c r="G4" s="158" t="s">
        <v>11</v>
      </c>
      <c r="H4" s="161"/>
      <c r="J4" s="158">
        <v>1</v>
      </c>
      <c r="K4" s="164" t="s">
        <v>12</v>
      </c>
      <c r="L4" s="161"/>
      <c r="N4" s="158">
        <v>1</v>
      </c>
      <c r="O4" s="159" t="s">
        <v>9</v>
      </c>
      <c r="P4" s="161"/>
      <c r="R4" s="158">
        <v>1</v>
      </c>
      <c r="S4" s="164" t="s">
        <v>13</v>
      </c>
      <c r="T4" s="189"/>
      <c r="V4" s="178">
        <v>1</v>
      </c>
      <c r="W4" s="164" t="s">
        <v>14</v>
      </c>
      <c r="X4" s="163"/>
    </row>
    <row r="5" ht="20.1" customHeight="1" spans="2:24">
      <c r="B5" s="158">
        <v>2</v>
      </c>
      <c r="C5" s="162" t="s">
        <v>15</v>
      </c>
      <c r="D5" s="163"/>
      <c r="F5" s="158">
        <v>2</v>
      </c>
      <c r="G5" s="158" t="s">
        <v>13</v>
      </c>
      <c r="H5" s="161"/>
      <c r="J5" s="158">
        <v>2</v>
      </c>
      <c r="K5" s="164" t="s">
        <v>14</v>
      </c>
      <c r="L5" s="161"/>
      <c r="N5" s="158">
        <v>2</v>
      </c>
      <c r="O5" s="167" t="s">
        <v>15</v>
      </c>
      <c r="P5" s="161"/>
      <c r="R5" s="158">
        <v>2</v>
      </c>
      <c r="S5" s="164" t="s">
        <v>16</v>
      </c>
      <c r="T5" s="189"/>
      <c r="V5" s="178">
        <v>2</v>
      </c>
      <c r="W5" s="159" t="s">
        <v>9</v>
      </c>
      <c r="X5" s="208" t="s">
        <v>17</v>
      </c>
    </row>
    <row r="6" ht="20.1" customHeight="1" spans="2:24">
      <c r="B6" s="158">
        <v>3</v>
      </c>
      <c r="C6" s="164" t="s">
        <v>11</v>
      </c>
      <c r="D6" s="165"/>
      <c r="F6" s="158">
        <v>3</v>
      </c>
      <c r="G6" s="166" t="s">
        <v>16</v>
      </c>
      <c r="H6" s="161"/>
      <c r="J6" s="158">
        <v>3</v>
      </c>
      <c r="K6" s="159" t="s">
        <v>9</v>
      </c>
      <c r="L6" s="161"/>
      <c r="N6" s="158">
        <v>3</v>
      </c>
      <c r="O6" s="169" t="s">
        <v>11</v>
      </c>
      <c r="P6" s="161"/>
      <c r="R6" s="158">
        <v>3</v>
      </c>
      <c r="S6" s="164" t="s">
        <v>12</v>
      </c>
      <c r="T6" s="161"/>
      <c r="V6" s="178">
        <v>3</v>
      </c>
      <c r="W6" s="167" t="s">
        <v>15</v>
      </c>
      <c r="X6" s="208" t="s">
        <v>18</v>
      </c>
    </row>
    <row r="7" ht="20.1" customHeight="1" spans="2:24">
      <c r="B7" s="158">
        <v>4</v>
      </c>
      <c r="C7" s="164" t="s">
        <v>13</v>
      </c>
      <c r="D7" s="161"/>
      <c r="F7" s="158">
        <v>4</v>
      </c>
      <c r="G7" s="166" t="s">
        <v>12</v>
      </c>
      <c r="H7" s="161"/>
      <c r="J7" s="158">
        <v>4</v>
      </c>
      <c r="K7" s="167" t="s">
        <v>15</v>
      </c>
      <c r="L7" s="161"/>
      <c r="N7" s="158">
        <v>4</v>
      </c>
      <c r="O7" s="164" t="s">
        <v>13</v>
      </c>
      <c r="P7" s="161"/>
      <c r="R7" s="158">
        <v>4</v>
      </c>
      <c r="S7" s="164" t="s">
        <v>14</v>
      </c>
      <c r="T7" s="161"/>
      <c r="V7" s="178">
        <v>4</v>
      </c>
      <c r="W7" s="169" t="s">
        <v>11</v>
      </c>
      <c r="X7" s="177"/>
    </row>
    <row r="8" ht="20.1" customHeight="1" spans="2:24">
      <c r="B8" s="158">
        <v>5</v>
      </c>
      <c r="C8" s="164" t="s">
        <v>16</v>
      </c>
      <c r="D8" s="161"/>
      <c r="F8" s="158">
        <v>5</v>
      </c>
      <c r="G8" s="166" t="s">
        <v>14</v>
      </c>
      <c r="H8" s="161"/>
      <c r="J8" s="158">
        <v>5</v>
      </c>
      <c r="K8" s="164" t="s">
        <v>11</v>
      </c>
      <c r="L8" s="161"/>
      <c r="N8" s="158">
        <v>5</v>
      </c>
      <c r="O8" s="164" t="s">
        <v>16</v>
      </c>
      <c r="P8" s="161"/>
      <c r="R8" s="158">
        <v>5</v>
      </c>
      <c r="S8" s="159" t="s">
        <v>9</v>
      </c>
      <c r="T8" s="161"/>
      <c r="V8" s="178">
        <v>5</v>
      </c>
      <c r="W8" s="169" t="s">
        <v>13</v>
      </c>
      <c r="X8" s="177"/>
    </row>
    <row r="9" ht="20.1" customHeight="1" spans="2:24">
      <c r="B9" s="158">
        <v>6</v>
      </c>
      <c r="C9" s="164" t="s">
        <v>12</v>
      </c>
      <c r="D9" s="161"/>
      <c r="F9" s="158">
        <v>6</v>
      </c>
      <c r="G9" s="159" t="s">
        <v>9</v>
      </c>
      <c r="H9" s="161"/>
      <c r="J9" s="158">
        <v>6</v>
      </c>
      <c r="K9" s="164" t="s">
        <v>13</v>
      </c>
      <c r="L9" s="161"/>
      <c r="N9" s="158">
        <v>6</v>
      </c>
      <c r="O9" s="164" t="s">
        <v>12</v>
      </c>
      <c r="P9" s="161"/>
      <c r="R9" s="158">
        <v>6</v>
      </c>
      <c r="S9" s="167" t="s">
        <v>15</v>
      </c>
      <c r="T9" s="161"/>
      <c r="V9" s="178">
        <v>6</v>
      </c>
      <c r="W9" s="164" t="s">
        <v>16</v>
      </c>
      <c r="X9" s="163"/>
    </row>
    <row r="10" ht="20.1" customHeight="1" spans="2:24">
      <c r="B10" s="158">
        <v>7</v>
      </c>
      <c r="C10" s="164" t="s">
        <v>14</v>
      </c>
      <c r="D10" s="161"/>
      <c r="F10" s="158">
        <v>7</v>
      </c>
      <c r="G10" s="167" t="s">
        <v>15</v>
      </c>
      <c r="H10" s="161"/>
      <c r="J10" s="158">
        <v>7</v>
      </c>
      <c r="K10" s="164" t="s">
        <v>16</v>
      </c>
      <c r="L10" s="161"/>
      <c r="N10" s="158">
        <v>7</v>
      </c>
      <c r="O10" s="164" t="s">
        <v>14</v>
      </c>
      <c r="P10" s="163"/>
      <c r="R10" s="158">
        <v>7</v>
      </c>
      <c r="S10" s="164" t="s">
        <v>11</v>
      </c>
      <c r="T10" s="161"/>
      <c r="V10" s="178">
        <v>7</v>
      </c>
      <c r="W10" s="164" t="s">
        <v>12</v>
      </c>
      <c r="X10" s="163"/>
    </row>
    <row r="11" ht="20.1" customHeight="1" spans="2:24">
      <c r="B11" s="158">
        <v>8</v>
      </c>
      <c r="C11" s="159" t="s">
        <v>9</v>
      </c>
      <c r="D11" s="161"/>
      <c r="F11" s="158">
        <v>8</v>
      </c>
      <c r="G11" s="164" t="s">
        <v>11</v>
      </c>
      <c r="H11" s="161"/>
      <c r="J11" s="158">
        <v>8</v>
      </c>
      <c r="K11" s="164" t="s">
        <v>12</v>
      </c>
      <c r="L11" s="161"/>
      <c r="N11" s="158">
        <v>8</v>
      </c>
      <c r="O11" s="159" t="s">
        <v>9</v>
      </c>
      <c r="P11" s="163"/>
      <c r="R11" s="158">
        <v>8</v>
      </c>
      <c r="S11" s="164" t="s">
        <v>13</v>
      </c>
      <c r="T11" s="161"/>
      <c r="V11" s="178">
        <v>8</v>
      </c>
      <c r="W11" s="164" t="s">
        <v>14</v>
      </c>
      <c r="X11" s="165"/>
    </row>
    <row r="12" ht="20.1" customHeight="1" spans="2:24">
      <c r="B12" s="158">
        <v>9</v>
      </c>
      <c r="C12" s="167" t="s">
        <v>15</v>
      </c>
      <c r="D12" s="161"/>
      <c r="F12" s="158">
        <v>9</v>
      </c>
      <c r="G12" s="164" t="s">
        <v>13</v>
      </c>
      <c r="H12" s="161"/>
      <c r="J12" s="158">
        <v>9</v>
      </c>
      <c r="K12" s="164" t="s">
        <v>14</v>
      </c>
      <c r="L12" s="165"/>
      <c r="N12" s="158">
        <v>9</v>
      </c>
      <c r="O12" s="167" t="s">
        <v>15</v>
      </c>
      <c r="P12" s="163"/>
      <c r="R12" s="158">
        <v>9</v>
      </c>
      <c r="S12" s="178" t="s">
        <v>16</v>
      </c>
      <c r="T12" s="161"/>
      <c r="V12" s="178">
        <v>9</v>
      </c>
      <c r="W12" s="185" t="s">
        <v>9</v>
      </c>
      <c r="X12" s="161" t="s">
        <v>19</v>
      </c>
    </row>
    <row r="13" ht="20.1" customHeight="1" spans="2:24">
      <c r="B13" s="158">
        <v>10</v>
      </c>
      <c r="C13" s="164" t="s">
        <v>11</v>
      </c>
      <c r="D13" s="161"/>
      <c r="F13" s="158">
        <v>10</v>
      </c>
      <c r="G13" s="164" t="s">
        <v>16</v>
      </c>
      <c r="H13" s="168"/>
      <c r="J13" s="158">
        <v>10</v>
      </c>
      <c r="K13" s="159" t="s">
        <v>9</v>
      </c>
      <c r="L13" s="195" t="s">
        <v>20</v>
      </c>
      <c r="N13" s="158">
        <v>10</v>
      </c>
      <c r="O13" s="158" t="s">
        <v>11</v>
      </c>
      <c r="P13" s="163"/>
      <c r="R13" s="158">
        <v>10</v>
      </c>
      <c r="S13" s="178" t="s">
        <v>12</v>
      </c>
      <c r="T13" s="161"/>
      <c r="V13" s="178">
        <v>10</v>
      </c>
      <c r="W13" s="162" t="s">
        <v>15</v>
      </c>
      <c r="X13" s="209" t="s">
        <v>21</v>
      </c>
    </row>
    <row r="14" ht="20.1" customHeight="1" spans="2:24">
      <c r="B14" s="158">
        <v>11</v>
      </c>
      <c r="C14" s="164" t="s">
        <v>13</v>
      </c>
      <c r="D14" s="161"/>
      <c r="F14" s="158">
        <v>11</v>
      </c>
      <c r="G14" s="164" t="s">
        <v>12</v>
      </c>
      <c r="H14" s="161"/>
      <c r="J14" s="158">
        <v>11</v>
      </c>
      <c r="K14" s="167" t="s">
        <v>15</v>
      </c>
      <c r="L14" s="195" t="s">
        <v>22</v>
      </c>
      <c r="N14" s="158">
        <v>11</v>
      </c>
      <c r="O14" s="164" t="s">
        <v>13</v>
      </c>
      <c r="P14" s="165"/>
      <c r="R14" s="158">
        <v>11</v>
      </c>
      <c r="S14" s="166" t="s">
        <v>14</v>
      </c>
      <c r="T14" s="161"/>
      <c r="V14" s="178">
        <v>11</v>
      </c>
      <c r="W14" s="210" t="s">
        <v>11</v>
      </c>
      <c r="X14" s="211"/>
    </row>
    <row r="15" ht="20.1" customHeight="1" spans="2:24">
      <c r="B15" s="158">
        <v>12</v>
      </c>
      <c r="C15" s="164" t="s">
        <v>16</v>
      </c>
      <c r="D15" s="161"/>
      <c r="F15" s="158">
        <v>12</v>
      </c>
      <c r="G15" s="169" t="s">
        <v>14</v>
      </c>
      <c r="H15" s="170" t="s">
        <v>23</v>
      </c>
      <c r="J15" s="158">
        <v>12</v>
      </c>
      <c r="K15" s="164" t="s">
        <v>11</v>
      </c>
      <c r="L15" s="177"/>
      <c r="N15" s="158">
        <v>12</v>
      </c>
      <c r="O15" s="164" t="s">
        <v>16</v>
      </c>
      <c r="P15" s="196"/>
      <c r="R15" s="158">
        <v>12</v>
      </c>
      <c r="S15" s="159" t="s">
        <v>9</v>
      </c>
      <c r="T15" s="161"/>
      <c r="V15" s="178">
        <v>12</v>
      </c>
      <c r="W15" s="169" t="s">
        <v>13</v>
      </c>
      <c r="X15" s="211"/>
    </row>
    <row r="16" ht="20.1" customHeight="1" spans="2:24">
      <c r="B16" s="158">
        <v>13</v>
      </c>
      <c r="C16" s="164" t="s">
        <v>12</v>
      </c>
      <c r="D16" s="161"/>
      <c r="F16" s="158">
        <v>13</v>
      </c>
      <c r="G16" s="159" t="s">
        <v>9</v>
      </c>
      <c r="H16" s="170" t="s">
        <v>24</v>
      </c>
      <c r="J16" s="158">
        <v>13</v>
      </c>
      <c r="K16" s="164" t="s">
        <v>13</v>
      </c>
      <c r="L16" s="177"/>
      <c r="N16" s="158">
        <v>13</v>
      </c>
      <c r="O16" s="164" t="s">
        <v>12</v>
      </c>
      <c r="P16" s="196"/>
      <c r="R16" s="158">
        <v>13</v>
      </c>
      <c r="S16" s="162" t="s">
        <v>15</v>
      </c>
      <c r="T16" s="161"/>
      <c r="V16" s="178">
        <v>13</v>
      </c>
      <c r="W16" s="164" t="s">
        <v>16</v>
      </c>
      <c r="X16" s="189"/>
    </row>
    <row r="17" ht="20.1" customHeight="1" spans="2:24">
      <c r="B17" s="158">
        <v>14</v>
      </c>
      <c r="C17" s="164" t="s">
        <v>14</v>
      </c>
      <c r="D17" s="161"/>
      <c r="F17" s="158">
        <v>14</v>
      </c>
      <c r="G17" s="167" t="s">
        <v>15</v>
      </c>
      <c r="H17" s="171"/>
      <c r="J17" s="158">
        <v>14</v>
      </c>
      <c r="K17" s="164" t="s">
        <v>16</v>
      </c>
      <c r="L17" s="177"/>
      <c r="N17" s="158">
        <v>14</v>
      </c>
      <c r="O17" s="164" t="s">
        <v>14</v>
      </c>
      <c r="P17" s="196"/>
      <c r="R17" s="158">
        <v>14</v>
      </c>
      <c r="S17" s="169" t="s">
        <v>11</v>
      </c>
      <c r="T17" s="161"/>
      <c r="V17" s="178">
        <v>14</v>
      </c>
      <c r="W17" s="164" t="s">
        <v>12</v>
      </c>
      <c r="X17" s="189"/>
    </row>
    <row r="18" ht="20.1" customHeight="1" spans="2:24">
      <c r="B18" s="158">
        <v>15</v>
      </c>
      <c r="C18" s="159" t="s">
        <v>9</v>
      </c>
      <c r="D18" s="161"/>
      <c r="F18" s="158">
        <v>15</v>
      </c>
      <c r="G18" s="164" t="s">
        <v>11</v>
      </c>
      <c r="H18" s="171"/>
      <c r="J18" s="158">
        <v>15</v>
      </c>
      <c r="K18" s="164" t="s">
        <v>12</v>
      </c>
      <c r="L18" s="177"/>
      <c r="N18" s="158">
        <v>15</v>
      </c>
      <c r="O18" s="159" t="s">
        <v>9</v>
      </c>
      <c r="P18" s="196" t="s">
        <v>25</v>
      </c>
      <c r="R18" s="158">
        <v>15</v>
      </c>
      <c r="S18" s="169" t="s">
        <v>13</v>
      </c>
      <c r="T18" s="161"/>
      <c r="V18" s="178">
        <v>15</v>
      </c>
      <c r="W18" s="164" t="s">
        <v>14</v>
      </c>
      <c r="X18" s="212"/>
    </row>
    <row r="19" ht="20.1" customHeight="1" spans="2:24">
      <c r="B19" s="158">
        <v>16</v>
      </c>
      <c r="C19" s="167" t="s">
        <v>15</v>
      </c>
      <c r="D19" s="161"/>
      <c r="F19" s="158">
        <v>16</v>
      </c>
      <c r="G19" s="164" t="s">
        <v>13</v>
      </c>
      <c r="H19" s="171"/>
      <c r="J19" s="158">
        <v>16</v>
      </c>
      <c r="K19" s="164" t="s">
        <v>14</v>
      </c>
      <c r="L19" s="197"/>
      <c r="N19" s="158">
        <v>16</v>
      </c>
      <c r="O19" s="167" t="s">
        <v>15</v>
      </c>
      <c r="P19" s="198" t="s">
        <v>26</v>
      </c>
      <c r="R19" s="158">
        <v>16</v>
      </c>
      <c r="S19" s="164" t="s">
        <v>16</v>
      </c>
      <c r="T19" s="161"/>
      <c r="V19" s="178">
        <v>16</v>
      </c>
      <c r="W19" s="159" t="s">
        <v>9</v>
      </c>
      <c r="X19" s="229" t="s">
        <v>27</v>
      </c>
    </row>
    <row r="20" ht="20.1" customHeight="1" spans="2:24">
      <c r="B20" s="158">
        <v>17</v>
      </c>
      <c r="C20" s="164" t="s">
        <v>11</v>
      </c>
      <c r="D20" s="161"/>
      <c r="F20" s="158">
        <v>17</v>
      </c>
      <c r="G20" s="164" t="s">
        <v>16</v>
      </c>
      <c r="H20" s="163"/>
      <c r="J20" s="158">
        <v>17</v>
      </c>
      <c r="K20" s="159" t="s">
        <v>9</v>
      </c>
      <c r="L20" s="161"/>
      <c r="N20" s="158">
        <v>17</v>
      </c>
      <c r="O20" s="166" t="s">
        <v>11</v>
      </c>
      <c r="P20" s="196"/>
      <c r="R20" s="158">
        <v>17</v>
      </c>
      <c r="S20" s="164" t="s">
        <v>12</v>
      </c>
      <c r="T20" s="161"/>
      <c r="V20" s="178">
        <v>17</v>
      </c>
      <c r="W20" s="162" t="s">
        <v>15</v>
      </c>
      <c r="X20" s="192" t="s">
        <v>28</v>
      </c>
    </row>
    <row r="21" ht="20.1" customHeight="1" spans="2:24">
      <c r="B21" s="158">
        <v>18</v>
      </c>
      <c r="C21" s="164" t="s">
        <v>13</v>
      </c>
      <c r="D21" s="161"/>
      <c r="F21" s="158">
        <v>18</v>
      </c>
      <c r="G21" s="164" t="s">
        <v>12</v>
      </c>
      <c r="H21" s="171"/>
      <c r="J21" s="158">
        <v>18</v>
      </c>
      <c r="K21" s="167" t="s">
        <v>15</v>
      </c>
      <c r="L21" s="161"/>
      <c r="N21" s="158">
        <v>18</v>
      </c>
      <c r="O21" s="158" t="s">
        <v>13</v>
      </c>
      <c r="P21" s="196"/>
      <c r="R21" s="158">
        <v>18</v>
      </c>
      <c r="S21" s="164" t="s">
        <v>14</v>
      </c>
      <c r="T21" s="163"/>
      <c r="V21" s="178">
        <v>18</v>
      </c>
      <c r="W21" s="162" t="s">
        <v>11</v>
      </c>
      <c r="X21" s="192" t="s">
        <v>28</v>
      </c>
    </row>
    <row r="22" ht="20.1" customHeight="1" spans="2:24">
      <c r="B22" s="158">
        <v>19</v>
      </c>
      <c r="C22" s="164" t="s">
        <v>16</v>
      </c>
      <c r="D22" s="161"/>
      <c r="F22" s="158">
        <v>19</v>
      </c>
      <c r="G22" s="164" t="s">
        <v>14</v>
      </c>
      <c r="H22" s="161"/>
      <c r="J22" s="158">
        <v>19</v>
      </c>
      <c r="K22" s="164" t="s">
        <v>11</v>
      </c>
      <c r="L22" s="161"/>
      <c r="N22" s="158">
        <v>19</v>
      </c>
      <c r="O22" s="158" t="s">
        <v>16</v>
      </c>
      <c r="P22" s="196"/>
      <c r="R22" s="158">
        <v>19</v>
      </c>
      <c r="S22" s="159" t="s">
        <v>9</v>
      </c>
      <c r="T22" s="171" t="s">
        <v>29</v>
      </c>
      <c r="V22" s="178">
        <v>19</v>
      </c>
      <c r="W22" s="178" t="s">
        <v>13</v>
      </c>
      <c r="X22" s="214"/>
    </row>
    <row r="23" ht="20.1" customHeight="1" spans="2:24">
      <c r="B23" s="158">
        <v>20</v>
      </c>
      <c r="C23" s="164" t="s">
        <v>12</v>
      </c>
      <c r="D23" s="161"/>
      <c r="F23" s="158">
        <v>20</v>
      </c>
      <c r="G23" s="159" t="s">
        <v>9</v>
      </c>
      <c r="H23" s="161"/>
      <c r="J23" s="158">
        <v>20</v>
      </c>
      <c r="K23" s="164" t="s">
        <v>13</v>
      </c>
      <c r="L23" s="161"/>
      <c r="N23" s="158">
        <v>20</v>
      </c>
      <c r="O23" s="158" t="s">
        <v>12</v>
      </c>
      <c r="P23" s="161"/>
      <c r="R23" s="158">
        <v>20</v>
      </c>
      <c r="S23" s="167" t="s">
        <v>15</v>
      </c>
      <c r="T23" s="160"/>
      <c r="V23" s="178">
        <v>20</v>
      </c>
      <c r="W23" s="164" t="s">
        <v>16</v>
      </c>
      <c r="X23" s="214"/>
    </row>
    <row r="24" ht="20.1" customHeight="1" spans="2:24">
      <c r="B24" s="158">
        <v>21</v>
      </c>
      <c r="C24" s="164" t="s">
        <v>14</v>
      </c>
      <c r="D24" s="161"/>
      <c r="F24" s="158">
        <v>21</v>
      </c>
      <c r="G24" s="167" t="s">
        <v>15</v>
      </c>
      <c r="H24" s="161"/>
      <c r="J24" s="158">
        <v>21</v>
      </c>
      <c r="K24" s="164" t="s">
        <v>16</v>
      </c>
      <c r="L24" s="161"/>
      <c r="N24" s="158">
        <v>21</v>
      </c>
      <c r="O24" s="158" t="s">
        <v>14</v>
      </c>
      <c r="P24" s="161"/>
      <c r="R24" s="158">
        <v>21</v>
      </c>
      <c r="S24" s="169" t="s">
        <v>11</v>
      </c>
      <c r="T24" s="215"/>
      <c r="V24" s="178">
        <v>21</v>
      </c>
      <c r="W24" s="158" t="s">
        <v>12</v>
      </c>
      <c r="X24" s="214"/>
    </row>
    <row r="25" ht="20.1" customHeight="1" spans="2:24">
      <c r="B25" s="158">
        <v>22</v>
      </c>
      <c r="C25" s="159" t="s">
        <v>9</v>
      </c>
      <c r="D25" s="161"/>
      <c r="F25" s="158">
        <v>22</v>
      </c>
      <c r="G25" s="164" t="s">
        <v>11</v>
      </c>
      <c r="H25" s="161"/>
      <c r="J25" s="158">
        <v>22</v>
      </c>
      <c r="K25" s="164" t="s">
        <v>12</v>
      </c>
      <c r="L25" s="161"/>
      <c r="N25" s="158">
        <v>22</v>
      </c>
      <c r="O25" s="159" t="s">
        <v>9</v>
      </c>
      <c r="P25" s="184" t="s">
        <v>30</v>
      </c>
      <c r="R25" s="158">
        <v>22</v>
      </c>
      <c r="S25" s="164" t="s">
        <v>13</v>
      </c>
      <c r="T25" s="215"/>
      <c r="V25" s="178">
        <v>22</v>
      </c>
      <c r="W25" s="158" t="s">
        <v>14</v>
      </c>
      <c r="X25" s="204" t="s">
        <v>31</v>
      </c>
    </row>
    <row r="26" ht="20.1" customHeight="1" spans="2:24">
      <c r="B26" s="158">
        <v>23</v>
      </c>
      <c r="C26" s="167" t="s">
        <v>15</v>
      </c>
      <c r="D26" s="161"/>
      <c r="F26" s="158">
        <v>23</v>
      </c>
      <c r="G26" s="164" t="s">
        <v>13</v>
      </c>
      <c r="H26" s="161"/>
      <c r="J26" s="158">
        <v>23</v>
      </c>
      <c r="K26" s="164" t="s">
        <v>14</v>
      </c>
      <c r="L26" s="161"/>
      <c r="N26" s="158">
        <v>23</v>
      </c>
      <c r="O26" s="167" t="s">
        <v>15</v>
      </c>
      <c r="P26" s="184" t="s">
        <v>32</v>
      </c>
      <c r="R26" s="158">
        <v>23</v>
      </c>
      <c r="S26" s="164" t="s">
        <v>16</v>
      </c>
      <c r="T26" s="215"/>
      <c r="V26" s="178">
        <v>23</v>
      </c>
      <c r="W26" s="166" t="s">
        <v>9</v>
      </c>
      <c r="X26" s="192" t="s">
        <v>28</v>
      </c>
    </row>
    <row r="27" ht="20.1" customHeight="1" spans="2:24">
      <c r="B27" s="158">
        <v>24</v>
      </c>
      <c r="C27" s="158" t="s">
        <v>11</v>
      </c>
      <c r="D27" s="161"/>
      <c r="F27" s="158">
        <v>24</v>
      </c>
      <c r="G27" s="164" t="s">
        <v>16</v>
      </c>
      <c r="H27" s="161"/>
      <c r="J27" s="158">
        <v>24</v>
      </c>
      <c r="K27" s="159" t="s">
        <v>9</v>
      </c>
      <c r="L27" s="184" t="s">
        <v>33</v>
      </c>
      <c r="N27" s="158">
        <v>24</v>
      </c>
      <c r="O27" s="169" t="s">
        <v>11</v>
      </c>
      <c r="P27" s="177"/>
      <c r="R27" s="158">
        <v>24</v>
      </c>
      <c r="S27" s="164" t="s">
        <v>12</v>
      </c>
      <c r="T27" s="177"/>
      <c r="V27" s="178">
        <v>24</v>
      </c>
      <c r="W27" s="167" t="s">
        <v>15</v>
      </c>
      <c r="X27" s="192" t="s">
        <v>28</v>
      </c>
    </row>
    <row r="28" ht="20.1" customHeight="1" spans="2:24">
      <c r="B28" s="158">
        <v>25</v>
      </c>
      <c r="C28" s="158" t="s">
        <v>13</v>
      </c>
      <c r="D28" s="161"/>
      <c r="F28" s="158">
        <v>25</v>
      </c>
      <c r="G28" s="164" t="s">
        <v>12</v>
      </c>
      <c r="H28" s="161"/>
      <c r="J28" s="158">
        <v>25</v>
      </c>
      <c r="K28" s="167" t="s">
        <v>15</v>
      </c>
      <c r="L28" s="184" t="s">
        <v>34</v>
      </c>
      <c r="N28" s="158">
        <v>25</v>
      </c>
      <c r="O28" s="164" t="s">
        <v>13</v>
      </c>
      <c r="P28" s="177"/>
      <c r="R28" s="158">
        <v>25</v>
      </c>
      <c r="S28" s="164" t="s">
        <v>14</v>
      </c>
      <c r="T28" s="177"/>
      <c r="V28" s="178">
        <v>25</v>
      </c>
      <c r="W28" s="210" t="s">
        <v>11</v>
      </c>
      <c r="X28" s="183"/>
    </row>
    <row r="29" ht="20.1" customHeight="1" spans="2:24">
      <c r="B29" s="158">
        <v>26</v>
      </c>
      <c r="C29" s="158" t="s">
        <v>16</v>
      </c>
      <c r="D29" s="161"/>
      <c r="F29" s="158">
        <v>26</v>
      </c>
      <c r="G29" s="164" t="s">
        <v>14</v>
      </c>
      <c r="H29" s="161"/>
      <c r="J29" s="158">
        <v>26</v>
      </c>
      <c r="K29" s="164" t="s">
        <v>11</v>
      </c>
      <c r="L29" s="161"/>
      <c r="N29" s="158">
        <v>26</v>
      </c>
      <c r="O29" s="164" t="s">
        <v>16</v>
      </c>
      <c r="P29" s="177"/>
      <c r="R29" s="158">
        <v>26</v>
      </c>
      <c r="S29" s="159" t="s">
        <v>9</v>
      </c>
      <c r="T29" s="171"/>
      <c r="V29" s="178">
        <v>26</v>
      </c>
      <c r="W29" s="210" t="s">
        <v>13</v>
      </c>
      <c r="X29" s="181"/>
    </row>
    <row r="30" ht="20.1" customHeight="1" spans="2:24">
      <c r="B30" s="158">
        <v>27</v>
      </c>
      <c r="C30" s="164" t="s">
        <v>12</v>
      </c>
      <c r="D30" s="161"/>
      <c r="F30" s="158">
        <v>27</v>
      </c>
      <c r="G30" s="159" t="s">
        <v>9</v>
      </c>
      <c r="H30" s="161"/>
      <c r="J30" s="158">
        <v>27</v>
      </c>
      <c r="K30" s="164" t="s">
        <v>13</v>
      </c>
      <c r="L30" s="161"/>
      <c r="N30" s="158">
        <v>27</v>
      </c>
      <c r="O30" s="164" t="s">
        <v>12</v>
      </c>
      <c r="P30" s="177"/>
      <c r="R30" s="158">
        <v>27</v>
      </c>
      <c r="S30" s="167" t="s">
        <v>15</v>
      </c>
      <c r="T30" s="160"/>
      <c r="V30" s="178">
        <v>27</v>
      </c>
      <c r="W30" s="210" t="s">
        <v>16</v>
      </c>
      <c r="X30" s="161"/>
    </row>
    <row r="31" ht="20.1" customHeight="1" spans="2:24">
      <c r="B31" s="158">
        <v>28</v>
      </c>
      <c r="C31" s="158" t="s">
        <v>14</v>
      </c>
      <c r="D31" s="161"/>
      <c r="F31" s="158">
        <v>28</v>
      </c>
      <c r="G31" s="167" t="s">
        <v>15</v>
      </c>
      <c r="H31" s="161"/>
      <c r="J31" s="158">
        <v>28</v>
      </c>
      <c r="K31" s="164" t="s">
        <v>16</v>
      </c>
      <c r="L31" s="161"/>
      <c r="N31" s="158">
        <v>28</v>
      </c>
      <c r="O31" s="164" t="s">
        <v>14</v>
      </c>
      <c r="P31" s="163"/>
      <c r="R31" s="158">
        <v>28</v>
      </c>
      <c r="S31" s="169" t="s">
        <v>11</v>
      </c>
      <c r="T31" s="215"/>
      <c r="V31" s="178">
        <v>28</v>
      </c>
      <c r="W31" s="210" t="s">
        <v>12</v>
      </c>
      <c r="X31" s="161"/>
    </row>
    <row r="32" ht="20.1" customHeight="1" spans="2:24">
      <c r="B32" s="158">
        <v>29</v>
      </c>
      <c r="C32" s="166" t="s">
        <v>9</v>
      </c>
      <c r="D32" s="168" t="s">
        <v>35</v>
      </c>
      <c r="F32" s="158">
        <v>29</v>
      </c>
      <c r="G32" s="164" t="s">
        <v>11</v>
      </c>
      <c r="H32" s="161"/>
      <c r="J32" s="158">
        <v>29</v>
      </c>
      <c r="K32" s="164" t="s">
        <v>12</v>
      </c>
      <c r="L32" s="161"/>
      <c r="N32" s="158">
        <v>29</v>
      </c>
      <c r="O32" s="159" t="s">
        <v>9</v>
      </c>
      <c r="P32" s="165"/>
      <c r="R32" s="158">
        <v>29</v>
      </c>
      <c r="S32" s="169" t="s">
        <v>13</v>
      </c>
      <c r="T32" s="216"/>
      <c r="V32" s="178">
        <v>29</v>
      </c>
      <c r="W32" s="210" t="s">
        <v>14</v>
      </c>
      <c r="X32" s="161"/>
    </row>
    <row r="33" ht="20.1" customHeight="1" spans="2:24">
      <c r="B33" s="158">
        <v>30</v>
      </c>
      <c r="C33" s="166" t="s">
        <v>15</v>
      </c>
      <c r="D33" s="172" t="s">
        <v>36</v>
      </c>
      <c r="F33" s="158">
        <v>30</v>
      </c>
      <c r="G33" s="164" t="s">
        <v>13</v>
      </c>
      <c r="H33" s="161"/>
      <c r="J33" s="158">
        <v>30</v>
      </c>
      <c r="K33" s="164" t="s">
        <v>14</v>
      </c>
      <c r="L33" s="161"/>
      <c r="N33" s="158">
        <v>30</v>
      </c>
      <c r="O33" s="167" t="s">
        <v>15</v>
      </c>
      <c r="P33" s="165"/>
      <c r="R33" s="158">
        <v>30</v>
      </c>
      <c r="S33" s="164" t="s">
        <v>16</v>
      </c>
      <c r="T33" s="171"/>
      <c r="V33" s="178">
        <v>30</v>
      </c>
      <c r="W33" s="159" t="s">
        <v>9</v>
      </c>
      <c r="X33" s="176" t="s">
        <v>37</v>
      </c>
    </row>
    <row r="34" ht="20.1" customHeight="1" spans="2:24">
      <c r="B34" s="158"/>
      <c r="C34" s="158"/>
      <c r="D34" s="173"/>
      <c r="F34" s="158">
        <v>31</v>
      </c>
      <c r="G34" s="164" t="s">
        <v>16</v>
      </c>
      <c r="H34" s="161"/>
      <c r="J34" s="158"/>
      <c r="K34" s="167"/>
      <c r="L34" s="173"/>
      <c r="N34" s="158">
        <v>31</v>
      </c>
      <c r="O34" s="158" t="s">
        <v>11</v>
      </c>
      <c r="P34" s="161"/>
      <c r="R34" s="158">
        <v>31</v>
      </c>
      <c r="S34" s="164" t="s">
        <v>12</v>
      </c>
      <c r="T34" s="171" t="s">
        <v>38</v>
      </c>
      <c r="V34" s="178"/>
      <c r="W34" s="164"/>
      <c r="X34" s="164" t="s">
        <v>39</v>
      </c>
    </row>
    <row r="35" ht="14" spans="2:24">
      <c r="B35" s="174"/>
      <c r="F35" s="174"/>
      <c r="J35" s="174"/>
      <c r="N35" s="174"/>
      <c r="R35" s="174"/>
      <c r="V35" s="217"/>
      <c r="X35" s="150"/>
    </row>
    <row r="36" s="150" customFormat="1" ht="14" spans="2:24">
      <c r="B36" s="175" t="s">
        <v>40</v>
      </c>
      <c r="C36" s="157"/>
      <c r="F36" s="175" t="s">
        <v>41</v>
      </c>
      <c r="G36" s="157"/>
      <c r="J36" s="175" t="s">
        <v>42</v>
      </c>
      <c r="K36" s="157"/>
      <c r="N36" s="199" t="s">
        <v>43</v>
      </c>
      <c r="O36" s="194"/>
      <c r="P36" s="194"/>
      <c r="R36" s="199" t="s">
        <v>44</v>
      </c>
      <c r="S36" s="157"/>
      <c r="V36" s="218" t="s">
        <v>45</v>
      </c>
      <c r="W36" s="157"/>
      <c r="X36" s="157"/>
    </row>
    <row r="37" ht="20.1" customHeight="1" spans="2:24">
      <c r="B37" s="158">
        <v>1</v>
      </c>
      <c r="C37" s="167" t="s">
        <v>15</v>
      </c>
      <c r="D37" s="176" t="s">
        <v>37</v>
      </c>
      <c r="F37" s="158">
        <v>1</v>
      </c>
      <c r="G37" s="158" t="s">
        <v>16</v>
      </c>
      <c r="H37" s="177"/>
      <c r="J37" s="158">
        <v>1</v>
      </c>
      <c r="K37" s="164" t="s">
        <v>14</v>
      </c>
      <c r="L37" s="189"/>
      <c r="N37" s="158">
        <v>1</v>
      </c>
      <c r="O37" s="158" t="s">
        <v>11</v>
      </c>
      <c r="P37" s="161"/>
      <c r="R37" s="158">
        <v>1</v>
      </c>
      <c r="S37" s="164" t="s">
        <v>12</v>
      </c>
      <c r="T37" s="171"/>
      <c r="V37" s="178">
        <v>1</v>
      </c>
      <c r="W37" s="164" t="s">
        <v>14</v>
      </c>
      <c r="X37" s="161"/>
    </row>
    <row r="38" ht="20.1" customHeight="1" spans="2:24">
      <c r="B38" s="158">
        <v>2</v>
      </c>
      <c r="C38" s="178" t="s">
        <v>11</v>
      </c>
      <c r="D38" s="161"/>
      <c r="F38" s="158">
        <v>2</v>
      </c>
      <c r="G38" s="158" t="s">
        <v>12</v>
      </c>
      <c r="H38" s="177"/>
      <c r="J38" s="158">
        <v>2</v>
      </c>
      <c r="K38" s="159" t="s">
        <v>9</v>
      </c>
      <c r="L38" s="195" t="s">
        <v>46</v>
      </c>
      <c r="N38" s="158">
        <v>2</v>
      </c>
      <c r="O38" s="164" t="s">
        <v>13</v>
      </c>
      <c r="P38" s="161"/>
      <c r="R38" s="158">
        <v>2</v>
      </c>
      <c r="S38" s="164" t="s">
        <v>14</v>
      </c>
      <c r="T38" s="171"/>
      <c r="V38" s="178">
        <v>2</v>
      </c>
      <c r="W38" s="185" t="s">
        <v>9</v>
      </c>
      <c r="X38" s="161"/>
    </row>
    <row r="39" ht="20.1" customHeight="1" spans="2:24">
      <c r="B39" s="158">
        <v>3</v>
      </c>
      <c r="C39" s="164" t="s">
        <v>13</v>
      </c>
      <c r="D39" s="161"/>
      <c r="F39" s="158">
        <v>3</v>
      </c>
      <c r="G39" s="166" t="s">
        <v>14</v>
      </c>
      <c r="H39" s="179" t="s">
        <v>47</v>
      </c>
      <c r="J39" s="158">
        <v>3</v>
      </c>
      <c r="K39" s="167" t="s">
        <v>15</v>
      </c>
      <c r="L39" s="195" t="s">
        <v>48</v>
      </c>
      <c r="N39" s="158">
        <v>3</v>
      </c>
      <c r="O39" s="164" t="s">
        <v>16</v>
      </c>
      <c r="P39" s="200"/>
      <c r="R39" s="158">
        <v>3</v>
      </c>
      <c r="S39" s="159" t="s">
        <v>9</v>
      </c>
      <c r="T39" s="171"/>
      <c r="V39" s="178">
        <v>3</v>
      </c>
      <c r="W39" s="167" t="s">
        <v>15</v>
      </c>
      <c r="X39" s="161"/>
    </row>
    <row r="40" ht="20.1" customHeight="1" spans="2:24">
      <c r="B40" s="158">
        <v>4</v>
      </c>
      <c r="C40" s="164" t="s">
        <v>16</v>
      </c>
      <c r="D40" s="161"/>
      <c r="F40" s="158">
        <v>4</v>
      </c>
      <c r="G40" s="159" t="s">
        <v>9</v>
      </c>
      <c r="H40" s="180"/>
      <c r="J40" s="158">
        <v>4</v>
      </c>
      <c r="K40" s="164" t="s">
        <v>11</v>
      </c>
      <c r="L40" s="201" t="s">
        <v>49</v>
      </c>
      <c r="N40" s="158">
        <v>4</v>
      </c>
      <c r="O40" s="164" t="s">
        <v>12</v>
      </c>
      <c r="P40" s="161"/>
      <c r="R40" s="158">
        <v>4</v>
      </c>
      <c r="S40" s="167" t="s">
        <v>15</v>
      </c>
      <c r="T40" s="171"/>
      <c r="V40" s="178">
        <v>4</v>
      </c>
      <c r="W40" s="158" t="s">
        <v>11</v>
      </c>
      <c r="X40" s="161"/>
    </row>
    <row r="41" ht="20.1" customHeight="1" spans="2:24">
      <c r="B41" s="158">
        <v>5</v>
      </c>
      <c r="C41" s="164" t="s">
        <v>12</v>
      </c>
      <c r="D41" s="161"/>
      <c r="F41" s="158">
        <v>5</v>
      </c>
      <c r="G41" s="167" t="s">
        <v>15</v>
      </c>
      <c r="H41" s="179"/>
      <c r="J41" s="158">
        <v>5</v>
      </c>
      <c r="K41" s="164" t="s">
        <v>13</v>
      </c>
      <c r="L41" s="161"/>
      <c r="N41" s="158">
        <v>5</v>
      </c>
      <c r="O41" s="164" t="s">
        <v>14</v>
      </c>
      <c r="P41" s="161"/>
      <c r="R41" s="158">
        <v>5</v>
      </c>
      <c r="S41" s="158" t="s">
        <v>11</v>
      </c>
      <c r="T41" s="171"/>
      <c r="V41" s="178">
        <v>5</v>
      </c>
      <c r="W41" s="164" t="s">
        <v>13</v>
      </c>
      <c r="X41" s="171"/>
    </row>
    <row r="42" ht="20.1" customHeight="1" spans="2:24">
      <c r="B42" s="158">
        <v>6</v>
      </c>
      <c r="C42" s="164" t="s">
        <v>14</v>
      </c>
      <c r="D42" s="161"/>
      <c r="F42" s="158">
        <v>6</v>
      </c>
      <c r="G42" s="169" t="s">
        <v>11</v>
      </c>
      <c r="H42" s="181"/>
      <c r="J42" s="158">
        <v>6</v>
      </c>
      <c r="K42" s="164" t="s">
        <v>16</v>
      </c>
      <c r="L42" s="202"/>
      <c r="N42" s="158">
        <v>6</v>
      </c>
      <c r="O42" s="159" t="s">
        <v>9</v>
      </c>
      <c r="P42" s="161"/>
      <c r="R42" s="158">
        <v>6</v>
      </c>
      <c r="S42" s="158" t="s">
        <v>13</v>
      </c>
      <c r="T42" s="163"/>
      <c r="V42" s="178">
        <v>6</v>
      </c>
      <c r="W42" s="164" t="s">
        <v>16</v>
      </c>
      <c r="X42" s="160"/>
    </row>
    <row r="43" ht="20.1" customHeight="1" spans="2:24">
      <c r="B43" s="158">
        <v>7</v>
      </c>
      <c r="C43" s="159" t="s">
        <v>9</v>
      </c>
      <c r="D43" s="161"/>
      <c r="F43" s="158">
        <v>7</v>
      </c>
      <c r="G43" s="164" t="s">
        <v>13</v>
      </c>
      <c r="H43" s="171"/>
      <c r="J43" s="158">
        <v>7</v>
      </c>
      <c r="K43" s="164" t="s">
        <v>12</v>
      </c>
      <c r="L43" s="203"/>
      <c r="N43" s="158">
        <v>7</v>
      </c>
      <c r="O43" s="167" t="s">
        <v>15</v>
      </c>
      <c r="P43" s="161"/>
      <c r="R43" s="158">
        <v>7</v>
      </c>
      <c r="S43" s="169" t="s">
        <v>16</v>
      </c>
      <c r="T43" s="165"/>
      <c r="V43" s="178">
        <v>7</v>
      </c>
      <c r="W43" s="164" t="s">
        <v>12</v>
      </c>
      <c r="X43" s="161"/>
    </row>
    <row r="44" ht="20.1" customHeight="1" spans="2:50">
      <c r="B44" s="158">
        <v>8</v>
      </c>
      <c r="C44" s="167" t="s">
        <v>15</v>
      </c>
      <c r="D44" s="161"/>
      <c r="F44" s="158">
        <v>8</v>
      </c>
      <c r="G44" s="164" t="s">
        <v>16</v>
      </c>
      <c r="H44" s="171"/>
      <c r="J44" s="158">
        <v>8</v>
      </c>
      <c r="K44" s="169" t="s">
        <v>14</v>
      </c>
      <c r="L44" s="203"/>
      <c r="N44" s="158">
        <v>8</v>
      </c>
      <c r="O44" s="167" t="s">
        <v>11</v>
      </c>
      <c r="P44" s="189"/>
      <c r="R44" s="158">
        <v>8</v>
      </c>
      <c r="S44" s="169" t="s">
        <v>12</v>
      </c>
      <c r="T44" s="203"/>
      <c r="V44" s="178">
        <v>8</v>
      </c>
      <c r="W44" s="164" t="s">
        <v>14</v>
      </c>
      <c r="X44" s="200"/>
      <c r="AX44" s="151" t="s">
        <v>50</v>
      </c>
    </row>
    <row r="45" ht="20.1" customHeight="1" spans="2:24">
      <c r="B45" s="158">
        <v>9</v>
      </c>
      <c r="C45" s="166" t="s">
        <v>11</v>
      </c>
      <c r="D45" s="161"/>
      <c r="F45" s="158">
        <v>9</v>
      </c>
      <c r="G45" s="164" t="s">
        <v>12</v>
      </c>
      <c r="H45" s="182"/>
      <c r="J45" s="158">
        <v>9</v>
      </c>
      <c r="K45" s="185" t="s">
        <v>9</v>
      </c>
      <c r="L45" s="203"/>
      <c r="N45" s="158">
        <v>9</v>
      </c>
      <c r="O45" s="164" t="s">
        <v>13</v>
      </c>
      <c r="P45" s="161"/>
      <c r="R45" s="158">
        <v>9</v>
      </c>
      <c r="S45" s="178" t="s">
        <v>14</v>
      </c>
      <c r="T45" s="203"/>
      <c r="V45" s="178">
        <v>9</v>
      </c>
      <c r="W45" s="159" t="s">
        <v>9</v>
      </c>
      <c r="X45" s="161"/>
    </row>
    <row r="46" ht="20.1" customHeight="1" spans="2:24">
      <c r="B46" s="158">
        <v>10</v>
      </c>
      <c r="C46" s="164" t="s">
        <v>13</v>
      </c>
      <c r="D46" s="183"/>
      <c r="F46" s="158">
        <v>10</v>
      </c>
      <c r="G46" s="164" t="s">
        <v>14</v>
      </c>
      <c r="H46" s="163"/>
      <c r="J46" s="158">
        <v>10</v>
      </c>
      <c r="K46" s="162" t="s">
        <v>15</v>
      </c>
      <c r="L46" s="203"/>
      <c r="N46" s="158">
        <v>10</v>
      </c>
      <c r="O46" s="164" t="s">
        <v>16</v>
      </c>
      <c r="P46" s="161"/>
      <c r="R46" s="158">
        <v>10</v>
      </c>
      <c r="S46" s="219" t="s">
        <v>9</v>
      </c>
      <c r="T46" s="203"/>
      <c r="V46" s="178">
        <v>10</v>
      </c>
      <c r="W46" s="167" t="s">
        <v>15</v>
      </c>
      <c r="X46" s="189"/>
    </row>
    <row r="47" ht="20.1" customHeight="1" spans="2:24">
      <c r="B47" s="158">
        <v>11</v>
      </c>
      <c r="C47" s="164" t="s">
        <v>16</v>
      </c>
      <c r="D47" s="161"/>
      <c r="F47" s="158">
        <v>11</v>
      </c>
      <c r="G47" s="159" t="s">
        <v>9</v>
      </c>
      <c r="H47" s="184" t="s">
        <v>51</v>
      </c>
      <c r="J47" s="158">
        <v>11</v>
      </c>
      <c r="K47" s="164" t="s">
        <v>11</v>
      </c>
      <c r="L47" s="203"/>
      <c r="N47" s="158">
        <v>11</v>
      </c>
      <c r="O47" s="164" t="s">
        <v>12</v>
      </c>
      <c r="P47" s="161"/>
      <c r="R47" s="158">
        <v>11</v>
      </c>
      <c r="S47" s="162" t="s">
        <v>15</v>
      </c>
      <c r="T47" s="203"/>
      <c r="V47" s="178">
        <v>11</v>
      </c>
      <c r="W47" s="169" t="s">
        <v>11</v>
      </c>
      <c r="X47" s="171"/>
    </row>
    <row r="48" ht="20.1" customHeight="1" spans="2:24">
      <c r="B48" s="158">
        <v>12</v>
      </c>
      <c r="C48" s="164" t="s">
        <v>12</v>
      </c>
      <c r="D48" s="160" t="s">
        <v>52</v>
      </c>
      <c r="F48" s="158">
        <v>12</v>
      </c>
      <c r="G48" s="167" t="s">
        <v>15</v>
      </c>
      <c r="H48" s="184" t="s">
        <v>53</v>
      </c>
      <c r="J48" s="158">
        <v>12</v>
      </c>
      <c r="K48" s="164" t="s">
        <v>13</v>
      </c>
      <c r="L48" s="203"/>
      <c r="N48" s="158">
        <v>12</v>
      </c>
      <c r="O48" s="164" t="s">
        <v>14</v>
      </c>
      <c r="P48" s="171"/>
      <c r="R48" s="158">
        <v>12</v>
      </c>
      <c r="S48" s="162" t="s">
        <v>11</v>
      </c>
      <c r="T48" s="203"/>
      <c r="V48" s="178">
        <v>12</v>
      </c>
      <c r="W48" s="169" t="s">
        <v>13</v>
      </c>
      <c r="X48" s="160"/>
    </row>
    <row r="49" ht="20.1" customHeight="1" spans="2:24">
      <c r="B49" s="158">
        <v>13</v>
      </c>
      <c r="C49" s="169" t="s">
        <v>14</v>
      </c>
      <c r="D49" s="163" t="s">
        <v>54</v>
      </c>
      <c r="F49" s="158">
        <v>13</v>
      </c>
      <c r="G49" s="169" t="s">
        <v>11</v>
      </c>
      <c r="H49" s="179" t="s">
        <v>55</v>
      </c>
      <c r="J49" s="158">
        <v>13</v>
      </c>
      <c r="K49" s="164" t="s">
        <v>16</v>
      </c>
      <c r="L49" s="204" t="s">
        <v>56</v>
      </c>
      <c r="N49" s="158">
        <v>13</v>
      </c>
      <c r="O49" s="159" t="s">
        <v>9</v>
      </c>
      <c r="P49" s="161"/>
      <c r="R49" s="158">
        <v>13</v>
      </c>
      <c r="S49" s="164" t="s">
        <v>13</v>
      </c>
      <c r="T49" s="203"/>
      <c r="V49" s="178">
        <v>13</v>
      </c>
      <c r="W49" s="169" t="s">
        <v>16</v>
      </c>
      <c r="X49" s="163"/>
    </row>
    <row r="50" ht="20.1" customHeight="1" spans="2:24">
      <c r="B50" s="158">
        <v>14</v>
      </c>
      <c r="C50" s="185" t="s">
        <v>9</v>
      </c>
      <c r="D50" s="163"/>
      <c r="F50" s="158">
        <v>14</v>
      </c>
      <c r="G50" s="164" t="s">
        <v>13</v>
      </c>
      <c r="H50" s="180"/>
      <c r="J50" s="158">
        <v>14</v>
      </c>
      <c r="K50" s="164" t="s">
        <v>12</v>
      </c>
      <c r="L50" s="202"/>
      <c r="N50" s="158">
        <v>14</v>
      </c>
      <c r="O50" s="167" t="s">
        <v>15</v>
      </c>
      <c r="P50" s="161"/>
      <c r="R50" s="158">
        <v>14</v>
      </c>
      <c r="S50" s="164" t="s">
        <v>16</v>
      </c>
      <c r="T50" s="220"/>
      <c r="V50" s="178">
        <v>14</v>
      </c>
      <c r="W50" s="221" t="s">
        <v>12</v>
      </c>
      <c r="X50" s="163"/>
    </row>
    <row r="51" ht="20.1" customHeight="1" spans="2:24">
      <c r="B51" s="158">
        <v>15</v>
      </c>
      <c r="C51" s="162" t="s">
        <v>15</v>
      </c>
      <c r="D51" s="163"/>
      <c r="F51" s="158">
        <v>15</v>
      </c>
      <c r="G51" s="164" t="s">
        <v>16</v>
      </c>
      <c r="H51" s="177"/>
      <c r="J51" s="158">
        <v>15</v>
      </c>
      <c r="K51" s="164" t="s">
        <v>14</v>
      </c>
      <c r="L51" s="202"/>
      <c r="N51" s="158">
        <v>15</v>
      </c>
      <c r="O51" s="164" t="s">
        <v>11</v>
      </c>
      <c r="P51" s="161"/>
      <c r="R51" s="158">
        <v>15</v>
      </c>
      <c r="S51" s="164" t="s">
        <v>12</v>
      </c>
      <c r="T51" s="220"/>
      <c r="V51" s="178">
        <v>15</v>
      </c>
      <c r="W51" s="158" t="s">
        <v>14</v>
      </c>
      <c r="X51" s="163"/>
    </row>
    <row r="52" ht="20.1" customHeight="1" spans="2:24">
      <c r="B52" s="158">
        <v>16</v>
      </c>
      <c r="C52" s="169" t="s">
        <v>11</v>
      </c>
      <c r="D52" s="163"/>
      <c r="F52" s="158">
        <v>16</v>
      </c>
      <c r="G52" s="164" t="s">
        <v>12</v>
      </c>
      <c r="H52" s="163"/>
      <c r="J52" s="158">
        <v>16</v>
      </c>
      <c r="K52" s="159" t="s">
        <v>9</v>
      </c>
      <c r="L52" s="205" t="s">
        <v>57</v>
      </c>
      <c r="N52" s="158">
        <v>16</v>
      </c>
      <c r="O52" s="164" t="s">
        <v>13</v>
      </c>
      <c r="P52" s="161"/>
      <c r="R52" s="158">
        <v>16</v>
      </c>
      <c r="S52" s="164" t="s">
        <v>14</v>
      </c>
      <c r="T52" s="220"/>
      <c r="V52" s="178">
        <v>16</v>
      </c>
      <c r="W52" s="159" t="s">
        <v>9</v>
      </c>
      <c r="X52" s="222" t="s">
        <v>58</v>
      </c>
    </row>
    <row r="53" ht="20.1" customHeight="1" spans="2:24">
      <c r="B53" s="158">
        <v>17</v>
      </c>
      <c r="C53" s="169" t="s">
        <v>13</v>
      </c>
      <c r="D53" s="163"/>
      <c r="E53" s="186"/>
      <c r="F53" s="158">
        <v>17</v>
      </c>
      <c r="G53" s="158" t="s">
        <v>14</v>
      </c>
      <c r="H53" s="165"/>
      <c r="J53" s="158">
        <v>17</v>
      </c>
      <c r="K53" s="167" t="s">
        <v>15</v>
      </c>
      <c r="L53" s="205" t="s">
        <v>57</v>
      </c>
      <c r="N53" s="158">
        <v>17</v>
      </c>
      <c r="O53" s="164" t="s">
        <v>16</v>
      </c>
      <c r="P53" s="161"/>
      <c r="R53" s="158">
        <v>17</v>
      </c>
      <c r="S53" s="159" t="s">
        <v>9</v>
      </c>
      <c r="T53" s="220"/>
      <c r="V53" s="178">
        <v>17</v>
      </c>
      <c r="W53" s="162" t="s">
        <v>15</v>
      </c>
      <c r="X53" s="223" t="s">
        <v>59</v>
      </c>
    </row>
    <row r="54" ht="20.1" customHeight="1" spans="2:24">
      <c r="B54" s="158">
        <v>18</v>
      </c>
      <c r="C54" s="164" t="s">
        <v>16</v>
      </c>
      <c r="D54" s="187"/>
      <c r="F54" s="158">
        <v>18</v>
      </c>
      <c r="G54" s="166" t="s">
        <v>9</v>
      </c>
      <c r="H54" s="188" t="s">
        <v>60</v>
      </c>
      <c r="J54" s="158">
        <v>18</v>
      </c>
      <c r="K54" s="158" t="s">
        <v>11</v>
      </c>
      <c r="L54" s="161"/>
      <c r="N54" s="158">
        <v>18</v>
      </c>
      <c r="O54" s="164" t="s">
        <v>12</v>
      </c>
      <c r="P54" s="161"/>
      <c r="R54" s="158">
        <v>18</v>
      </c>
      <c r="S54" s="167" t="s">
        <v>15</v>
      </c>
      <c r="T54" s="220"/>
      <c r="V54" s="178">
        <v>18</v>
      </c>
      <c r="W54" s="210" t="s">
        <v>11</v>
      </c>
      <c r="X54" s="223" t="s">
        <v>61</v>
      </c>
    </row>
    <row r="55" ht="20.1" customHeight="1" spans="2:24">
      <c r="B55" s="158">
        <v>19</v>
      </c>
      <c r="C55" s="164" t="s">
        <v>12</v>
      </c>
      <c r="D55" s="161"/>
      <c r="F55" s="158">
        <v>19</v>
      </c>
      <c r="G55" s="167" t="s">
        <v>15</v>
      </c>
      <c r="H55" s="188" t="s">
        <v>62</v>
      </c>
      <c r="J55" s="158">
        <v>19</v>
      </c>
      <c r="K55" s="164" t="s">
        <v>13</v>
      </c>
      <c r="L55" s="161"/>
      <c r="N55" s="158">
        <v>19</v>
      </c>
      <c r="O55" s="164" t="s">
        <v>14</v>
      </c>
      <c r="P55" s="161"/>
      <c r="R55" s="158">
        <v>19</v>
      </c>
      <c r="S55" s="158" t="s">
        <v>11</v>
      </c>
      <c r="T55" s="220"/>
      <c r="V55" s="178">
        <v>19</v>
      </c>
      <c r="W55" s="210" t="s">
        <v>13</v>
      </c>
      <c r="X55" s="165"/>
    </row>
    <row r="56" ht="20.1" customHeight="1" spans="2:24">
      <c r="B56" s="158">
        <v>20</v>
      </c>
      <c r="C56" s="164" t="s">
        <v>14</v>
      </c>
      <c r="D56" s="161"/>
      <c r="F56" s="158">
        <v>20</v>
      </c>
      <c r="G56" s="164" t="s">
        <v>11</v>
      </c>
      <c r="H56" s="165"/>
      <c r="J56" s="158">
        <v>20</v>
      </c>
      <c r="K56" s="164" t="s">
        <v>16</v>
      </c>
      <c r="L56" s="161"/>
      <c r="N56" s="158">
        <v>20</v>
      </c>
      <c r="O56" s="159" t="s">
        <v>9</v>
      </c>
      <c r="P56" s="161"/>
      <c r="R56" s="158">
        <v>20</v>
      </c>
      <c r="S56" s="158" t="s">
        <v>13</v>
      </c>
      <c r="T56" s="224"/>
      <c r="V56" s="178">
        <v>20</v>
      </c>
      <c r="W56" s="219" t="s">
        <v>16</v>
      </c>
      <c r="X56" s="161"/>
    </row>
    <row r="57" ht="20.1" customHeight="1" spans="2:24">
      <c r="B57" s="158">
        <v>21</v>
      </c>
      <c r="C57" s="159" t="s">
        <v>9</v>
      </c>
      <c r="D57" s="161"/>
      <c r="F57" s="158">
        <v>21</v>
      </c>
      <c r="G57" s="158" t="s">
        <v>13</v>
      </c>
      <c r="H57" s="177"/>
      <c r="J57" s="158">
        <v>21</v>
      </c>
      <c r="K57" s="164" t="s">
        <v>12</v>
      </c>
      <c r="L57" s="161"/>
      <c r="N57" s="158">
        <v>21</v>
      </c>
      <c r="O57" s="167" t="s">
        <v>15</v>
      </c>
      <c r="P57" s="161"/>
      <c r="R57" s="158">
        <v>21</v>
      </c>
      <c r="S57" s="164" t="s">
        <v>16</v>
      </c>
      <c r="T57" s="224"/>
      <c r="V57" s="178">
        <v>21</v>
      </c>
      <c r="W57" s="164" t="s">
        <v>12</v>
      </c>
      <c r="X57" s="161"/>
    </row>
    <row r="58" ht="20.1" customHeight="1" spans="2:24">
      <c r="B58" s="158">
        <v>22</v>
      </c>
      <c r="C58" s="167" t="s">
        <v>15</v>
      </c>
      <c r="D58" s="161"/>
      <c r="F58" s="158">
        <v>22</v>
      </c>
      <c r="G58" s="158" t="s">
        <v>16</v>
      </c>
      <c r="H58" s="177"/>
      <c r="J58" s="158">
        <v>22</v>
      </c>
      <c r="K58" s="164" t="s">
        <v>14</v>
      </c>
      <c r="L58" s="161"/>
      <c r="N58" s="158">
        <v>22</v>
      </c>
      <c r="O58" s="164" t="s">
        <v>11</v>
      </c>
      <c r="P58" s="161"/>
      <c r="R58" s="158">
        <v>22</v>
      </c>
      <c r="S58" s="164" t="s">
        <v>12</v>
      </c>
      <c r="T58" s="161"/>
      <c r="V58" s="178">
        <v>22</v>
      </c>
      <c r="W58" s="164" t="s">
        <v>14</v>
      </c>
      <c r="X58" s="161"/>
    </row>
    <row r="59" ht="20.1" customHeight="1" spans="2:24">
      <c r="B59" s="158">
        <v>23</v>
      </c>
      <c r="C59" s="164" t="s">
        <v>11</v>
      </c>
      <c r="D59" s="163"/>
      <c r="F59" s="158">
        <v>23</v>
      </c>
      <c r="G59" s="166" t="s">
        <v>12</v>
      </c>
      <c r="H59" s="177"/>
      <c r="J59" s="158">
        <v>23</v>
      </c>
      <c r="K59" s="159" t="s">
        <v>9</v>
      </c>
      <c r="L59" s="161"/>
      <c r="N59" s="158">
        <v>23</v>
      </c>
      <c r="O59" s="164" t="s">
        <v>13</v>
      </c>
      <c r="P59" s="161"/>
      <c r="R59" s="158">
        <v>23</v>
      </c>
      <c r="S59" s="166" t="s">
        <v>14</v>
      </c>
      <c r="T59" s="225" t="s">
        <v>63</v>
      </c>
      <c r="V59" s="178">
        <v>23</v>
      </c>
      <c r="W59" s="159" t="s">
        <v>9</v>
      </c>
      <c r="X59" s="161"/>
    </row>
    <row r="60" ht="20.1" customHeight="1" spans="2:24">
      <c r="B60" s="158">
        <v>24</v>
      </c>
      <c r="C60" s="164" t="s">
        <v>13</v>
      </c>
      <c r="D60" s="189"/>
      <c r="F60" s="158">
        <v>24</v>
      </c>
      <c r="G60" s="164" t="s">
        <v>14</v>
      </c>
      <c r="H60" s="180"/>
      <c r="J60" s="158">
        <v>24</v>
      </c>
      <c r="K60" s="167" t="s">
        <v>15</v>
      </c>
      <c r="L60" s="161"/>
      <c r="N60" s="158">
        <v>24</v>
      </c>
      <c r="O60" s="164" t="s">
        <v>16</v>
      </c>
      <c r="P60" s="161"/>
      <c r="R60" s="158">
        <v>24</v>
      </c>
      <c r="S60" s="159" t="s">
        <v>9</v>
      </c>
      <c r="T60" s="223" t="s">
        <v>64</v>
      </c>
      <c r="V60" s="178">
        <v>24</v>
      </c>
      <c r="W60" s="167" t="s">
        <v>15</v>
      </c>
      <c r="X60" s="161"/>
    </row>
    <row r="61" ht="20.1" customHeight="1" spans="2:24">
      <c r="B61" s="158">
        <v>25</v>
      </c>
      <c r="C61" s="164" t="s">
        <v>16</v>
      </c>
      <c r="D61" s="161"/>
      <c r="F61" s="158">
        <v>25</v>
      </c>
      <c r="G61" s="159" t="s">
        <v>9</v>
      </c>
      <c r="H61" s="184" t="s">
        <v>65</v>
      </c>
      <c r="J61" s="158">
        <v>25</v>
      </c>
      <c r="K61" s="164" t="s">
        <v>11</v>
      </c>
      <c r="L61" s="161"/>
      <c r="N61" s="158">
        <v>25</v>
      </c>
      <c r="O61" s="164" t="s">
        <v>12</v>
      </c>
      <c r="P61" s="161"/>
      <c r="R61" s="158">
        <v>25</v>
      </c>
      <c r="S61" s="167" t="s">
        <v>15</v>
      </c>
      <c r="T61" s="226" t="s">
        <v>66</v>
      </c>
      <c r="V61" s="178">
        <v>25</v>
      </c>
      <c r="W61" s="158" t="s">
        <v>11</v>
      </c>
      <c r="X61" s="161"/>
    </row>
    <row r="62" ht="20.1" customHeight="1" spans="2:24">
      <c r="B62" s="158">
        <v>26</v>
      </c>
      <c r="C62" s="164" t="s">
        <v>12</v>
      </c>
      <c r="D62" s="190"/>
      <c r="F62" s="158">
        <v>26</v>
      </c>
      <c r="G62" s="167" t="s">
        <v>15</v>
      </c>
      <c r="H62" s="184" t="s">
        <v>67</v>
      </c>
      <c r="J62" s="158">
        <v>26</v>
      </c>
      <c r="K62" s="164" t="s">
        <v>13</v>
      </c>
      <c r="L62" s="161"/>
      <c r="N62" s="158">
        <v>26</v>
      </c>
      <c r="O62" s="164" t="s">
        <v>14</v>
      </c>
      <c r="P62" s="161"/>
      <c r="R62" s="158">
        <v>26</v>
      </c>
      <c r="S62" s="158" t="s">
        <v>11</v>
      </c>
      <c r="T62" s="161"/>
      <c r="V62" s="178">
        <v>26</v>
      </c>
      <c r="W62" s="158" t="s">
        <v>13</v>
      </c>
      <c r="X62" s="161"/>
    </row>
    <row r="63" ht="20.1" customHeight="1" spans="2:24">
      <c r="B63" s="158">
        <v>27</v>
      </c>
      <c r="C63" s="164" t="s">
        <v>14</v>
      </c>
      <c r="D63" s="190"/>
      <c r="F63" s="158">
        <v>27</v>
      </c>
      <c r="G63" s="169" t="s">
        <v>11</v>
      </c>
      <c r="H63" s="191" t="s">
        <v>68</v>
      </c>
      <c r="J63" s="158">
        <v>27</v>
      </c>
      <c r="K63" s="164" t="s">
        <v>16</v>
      </c>
      <c r="L63" s="171"/>
      <c r="N63" s="158">
        <v>27</v>
      </c>
      <c r="O63" s="159" t="s">
        <v>9</v>
      </c>
      <c r="P63" s="206" t="s">
        <v>69</v>
      </c>
      <c r="R63" s="158">
        <v>27</v>
      </c>
      <c r="S63" s="164" t="s">
        <v>13</v>
      </c>
      <c r="T63" s="161"/>
      <c r="V63" s="178">
        <v>27</v>
      </c>
      <c r="W63" s="158" t="s">
        <v>16</v>
      </c>
      <c r="X63" s="161"/>
    </row>
    <row r="64" ht="20.1" customHeight="1" spans="2:24">
      <c r="B64" s="158">
        <v>28</v>
      </c>
      <c r="C64" s="159" t="s">
        <v>9</v>
      </c>
      <c r="D64" s="184" t="s">
        <v>70</v>
      </c>
      <c r="F64" s="158">
        <v>28</v>
      </c>
      <c r="G64" s="169" t="s">
        <v>13</v>
      </c>
      <c r="H64" s="192" t="s">
        <v>28</v>
      </c>
      <c r="J64" s="158">
        <v>28</v>
      </c>
      <c r="K64" s="164" t="s">
        <v>12</v>
      </c>
      <c r="L64" s="161"/>
      <c r="N64" s="158">
        <v>28</v>
      </c>
      <c r="O64" s="167" t="s">
        <v>15</v>
      </c>
      <c r="P64" s="206" t="s">
        <v>69</v>
      </c>
      <c r="R64" s="158">
        <v>28</v>
      </c>
      <c r="S64" s="164" t="s">
        <v>16</v>
      </c>
      <c r="T64" s="173"/>
      <c r="V64" s="178">
        <v>28</v>
      </c>
      <c r="W64" s="158" t="s">
        <v>12</v>
      </c>
      <c r="X64" s="161"/>
    </row>
    <row r="65" ht="20.1" customHeight="1" spans="2:24">
      <c r="B65" s="158">
        <v>29</v>
      </c>
      <c r="C65" s="167" t="s">
        <v>15</v>
      </c>
      <c r="D65" s="184" t="s">
        <v>71</v>
      </c>
      <c r="F65" s="158">
        <v>29</v>
      </c>
      <c r="G65" s="164" t="s">
        <v>16</v>
      </c>
      <c r="H65" s="212"/>
      <c r="J65" s="158">
        <v>29</v>
      </c>
      <c r="K65" s="164" t="s">
        <v>14</v>
      </c>
      <c r="L65" s="161"/>
      <c r="N65" s="158">
        <v>29</v>
      </c>
      <c r="O65" s="164" t="s">
        <v>11</v>
      </c>
      <c r="P65" s="161"/>
      <c r="R65" s="158">
        <v>29</v>
      </c>
      <c r="S65" s="164" t="s">
        <v>12</v>
      </c>
      <c r="T65" s="173"/>
      <c r="V65" s="178">
        <v>29</v>
      </c>
      <c r="W65" s="164" t="s">
        <v>14</v>
      </c>
      <c r="X65" s="161"/>
    </row>
    <row r="66" ht="20.1" customHeight="1" spans="2:24">
      <c r="B66" s="158">
        <v>30</v>
      </c>
      <c r="C66" s="169" t="s">
        <v>11</v>
      </c>
      <c r="D66" s="204"/>
      <c r="F66" s="158">
        <v>30</v>
      </c>
      <c r="G66" s="164" t="s">
        <v>12</v>
      </c>
      <c r="H66" s="163"/>
      <c r="J66" s="158">
        <v>30</v>
      </c>
      <c r="K66" s="159" t="s">
        <v>9</v>
      </c>
      <c r="L66" s="161"/>
      <c r="N66" s="158">
        <v>30</v>
      </c>
      <c r="O66" s="164" t="s">
        <v>13</v>
      </c>
      <c r="P66" s="161"/>
      <c r="R66" s="158"/>
      <c r="S66" s="167"/>
      <c r="T66" s="173"/>
      <c r="V66" s="178">
        <v>30</v>
      </c>
      <c r="W66" s="159" t="s">
        <v>9</v>
      </c>
      <c r="X66" s="161"/>
    </row>
    <row r="67" ht="20.1" customHeight="1" spans="2:24">
      <c r="B67" s="158">
        <v>31</v>
      </c>
      <c r="C67" s="169" t="s">
        <v>13</v>
      </c>
      <c r="D67" s="192"/>
      <c r="F67" s="164"/>
      <c r="G67" s="169"/>
      <c r="H67" s="227" t="s">
        <v>72</v>
      </c>
      <c r="J67" s="158">
        <v>31</v>
      </c>
      <c r="K67" s="167" t="s">
        <v>15</v>
      </c>
      <c r="L67" s="161"/>
      <c r="N67" s="158">
        <v>31</v>
      </c>
      <c r="O67" s="164" t="s">
        <v>16</v>
      </c>
      <c r="P67" s="161"/>
      <c r="R67" s="158"/>
      <c r="S67" s="164"/>
      <c r="T67" s="173"/>
      <c r="V67" s="158">
        <v>31</v>
      </c>
      <c r="W67" s="167" t="s">
        <v>15</v>
      </c>
      <c r="X67" s="161"/>
    </row>
    <row r="74" spans="4:4">
      <c r="D74" s="228"/>
    </row>
  </sheetData>
  <mergeCells count="2">
    <mergeCell ref="F1:T1"/>
    <mergeCell ref="B2:C2"/>
  </mergeCells>
  <printOptions horizontalCentered="1" verticalCentered="1"/>
  <pageMargins left="0.393055555555556" right="0.196527777777778" top="0.196527777777778" bottom="0.196527777777778" header="0.313888888888889" footer="0.313888888888889"/>
  <pageSetup paperSize="9" scale="55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3.12727272727273" style="1" customWidth="1"/>
    <col min="6" max="16384" width="10.5" style="1"/>
  </cols>
  <sheetData>
    <row r="1" ht="27" customHeight="1" spans="1:4">
      <c r="A1" s="3" t="s">
        <v>153</v>
      </c>
      <c r="B1" s="4">
        <v>45171</v>
      </c>
      <c r="C1" s="5">
        <v>45171</v>
      </c>
      <c r="D1" s="6" t="s">
        <v>136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0.4375</v>
      </c>
      <c r="B4" s="16" t="s">
        <v>80</v>
      </c>
      <c r="C4" s="17" t="s">
        <v>156</v>
      </c>
      <c r="D4" s="18" t="s">
        <v>124</v>
      </c>
    </row>
    <row r="5" ht="24" customHeight="1" spans="1:4">
      <c r="A5" s="19" t="s">
        <v>157</v>
      </c>
      <c r="B5" s="20" t="s">
        <v>76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0.510416666666667</v>
      </c>
      <c r="B7" s="16" t="s">
        <v>77</v>
      </c>
      <c r="C7" s="17" t="s">
        <v>156</v>
      </c>
      <c r="D7" s="18" t="s">
        <v>76</v>
      </c>
    </row>
    <row r="8" ht="24" customHeight="1" spans="1:4">
      <c r="A8" s="19" t="s">
        <v>157</v>
      </c>
      <c r="B8" s="20" t="s">
        <v>124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0.583333333333333</v>
      </c>
      <c r="B10" s="16" t="s">
        <v>96</v>
      </c>
      <c r="C10" s="17" t="s">
        <v>156</v>
      </c>
      <c r="D10" s="18" t="s">
        <v>100</v>
      </c>
    </row>
    <row r="11" ht="24" customHeight="1" spans="1:4">
      <c r="A11" s="19" t="s">
        <v>157</v>
      </c>
      <c r="B11" s="20" t="s">
        <v>81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>
        <v>0.65625</v>
      </c>
      <c r="B13" s="16" t="s">
        <v>81</v>
      </c>
      <c r="C13" s="17" t="s">
        <v>156</v>
      </c>
      <c r="D13" s="18" t="s">
        <v>79</v>
      </c>
    </row>
    <row r="14" ht="24" customHeight="1" spans="1:4">
      <c r="A14" s="19" t="s">
        <v>157</v>
      </c>
      <c r="B14" s="20" t="s">
        <v>100</v>
      </c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1" style="1" customWidth="1"/>
    <col min="6" max="16384" width="10.5" style="1"/>
  </cols>
  <sheetData>
    <row r="1" ht="27" customHeight="1" spans="1:4">
      <c r="A1" s="3" t="s">
        <v>153</v>
      </c>
      <c r="B1" s="4">
        <v>45172</v>
      </c>
      <c r="C1" s="5">
        <v>45172</v>
      </c>
      <c r="D1" s="6" t="s">
        <v>136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0.416666666666667</v>
      </c>
      <c r="B4" s="16" t="s">
        <v>100</v>
      </c>
      <c r="C4" s="17" t="s">
        <v>156</v>
      </c>
      <c r="D4" s="18" t="s">
        <v>80</v>
      </c>
    </row>
    <row r="5" ht="24" customHeight="1" spans="1:4">
      <c r="A5" s="19" t="s">
        <v>157</v>
      </c>
      <c r="B5" s="20" t="s">
        <v>96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0.489583333333333</v>
      </c>
      <c r="B7" s="16" t="s">
        <v>79</v>
      </c>
      <c r="C7" s="17" t="s">
        <v>156</v>
      </c>
      <c r="D7" s="18" t="s">
        <v>96</v>
      </c>
    </row>
    <row r="8" ht="24" customHeight="1" spans="1:4">
      <c r="A8" s="19" t="s">
        <v>157</v>
      </c>
      <c r="B8" s="20" t="s">
        <v>80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0.5625</v>
      </c>
      <c r="B10" s="16" t="s">
        <v>124</v>
      </c>
      <c r="C10" s="17" t="s">
        <v>156</v>
      </c>
      <c r="D10" s="18" t="s">
        <v>77</v>
      </c>
    </row>
    <row r="11" ht="24" customHeight="1" spans="1:4">
      <c r="A11" s="19" t="s">
        <v>157</v>
      </c>
      <c r="B11" s="20" t="s">
        <v>79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/>
      <c r="B13" s="16"/>
      <c r="C13" s="17" t="s">
        <v>156</v>
      </c>
      <c r="D13" s="18"/>
    </row>
    <row r="14" ht="24" customHeight="1" spans="1:4">
      <c r="A14" s="19" t="s">
        <v>157</v>
      </c>
      <c r="B14" s="20"/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3.12727272727273" style="1" customWidth="1"/>
    <col min="6" max="16384" width="10.5" style="1"/>
  </cols>
  <sheetData>
    <row r="1" ht="27" customHeight="1" spans="1:4">
      <c r="A1" s="3" t="s">
        <v>153</v>
      </c>
      <c r="B1" s="4">
        <v>45227</v>
      </c>
      <c r="C1" s="5">
        <v>45227</v>
      </c>
      <c r="D1" s="6" t="s">
        <v>140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0.4375</v>
      </c>
      <c r="B4" s="16" t="s">
        <v>76</v>
      </c>
      <c r="C4" s="17" t="s">
        <v>156</v>
      </c>
      <c r="D4" s="18" t="s">
        <v>79</v>
      </c>
    </row>
    <row r="5" ht="24" customHeight="1" spans="1:4">
      <c r="A5" s="19" t="s">
        <v>157</v>
      </c>
      <c r="B5" s="20" t="s">
        <v>124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0.510416666666667</v>
      </c>
      <c r="B7" s="16" t="s">
        <v>81</v>
      </c>
      <c r="C7" s="17" t="s">
        <v>156</v>
      </c>
      <c r="D7" s="18" t="s">
        <v>124</v>
      </c>
    </row>
    <row r="8" ht="24" customHeight="1" spans="1:4">
      <c r="A8" s="19" t="s">
        <v>157</v>
      </c>
      <c r="B8" s="20" t="s">
        <v>76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0.583333333333333</v>
      </c>
      <c r="B10" s="16" t="s">
        <v>77</v>
      </c>
      <c r="C10" s="17" t="s">
        <v>156</v>
      </c>
      <c r="D10" s="18" t="s">
        <v>100</v>
      </c>
    </row>
    <row r="11" ht="24" customHeight="1" spans="1:4">
      <c r="A11" s="19" t="s">
        <v>157</v>
      </c>
      <c r="B11" s="20" t="s">
        <v>80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>
        <v>0.65625</v>
      </c>
      <c r="B13" s="16" t="s">
        <v>80</v>
      </c>
      <c r="C13" s="17" t="s">
        <v>156</v>
      </c>
      <c r="D13" s="18" t="s">
        <v>96</v>
      </c>
    </row>
    <row r="14" ht="24" customHeight="1" spans="1:4">
      <c r="A14" s="19" t="s">
        <v>157</v>
      </c>
      <c r="B14" s="20" t="s">
        <v>77</v>
      </c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1" style="1" customWidth="1"/>
    <col min="6" max="16384" width="10.5" style="1"/>
  </cols>
  <sheetData>
    <row r="1" ht="27" customHeight="1" spans="1:4">
      <c r="A1" s="3" t="s">
        <v>153</v>
      </c>
      <c r="B1" s="4">
        <v>45228</v>
      </c>
      <c r="C1" s="5">
        <v>45228</v>
      </c>
      <c r="D1" s="6" t="s">
        <v>140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0.416666666666667</v>
      </c>
      <c r="B4" s="16" t="s">
        <v>79</v>
      </c>
      <c r="C4" s="17" t="s">
        <v>156</v>
      </c>
      <c r="D4" s="18" t="s">
        <v>77</v>
      </c>
    </row>
    <row r="5" ht="24" customHeight="1" spans="1:4">
      <c r="A5" s="19" t="s">
        <v>157</v>
      </c>
      <c r="B5" s="20" t="s">
        <v>100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0.489583333333333</v>
      </c>
      <c r="B7" s="16" t="s">
        <v>100</v>
      </c>
      <c r="C7" s="17" t="s">
        <v>156</v>
      </c>
      <c r="D7" s="18" t="s">
        <v>76</v>
      </c>
    </row>
    <row r="8" ht="24" customHeight="1" spans="1:4">
      <c r="A8" s="19" t="s">
        <v>157</v>
      </c>
      <c r="B8" s="20" t="s">
        <v>77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0.5625</v>
      </c>
      <c r="B10" s="16" t="s">
        <v>96</v>
      </c>
      <c r="C10" s="17" t="s">
        <v>156</v>
      </c>
      <c r="D10" s="18" t="s">
        <v>81</v>
      </c>
    </row>
    <row r="11" ht="24" customHeight="1" spans="1:4">
      <c r="A11" s="19" t="s">
        <v>157</v>
      </c>
      <c r="B11" s="20" t="s">
        <v>76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/>
      <c r="B13" s="16"/>
      <c r="C13" s="17" t="s">
        <v>156</v>
      </c>
      <c r="D13" s="18"/>
    </row>
    <row r="14" ht="24" customHeight="1" spans="1:4">
      <c r="A14" s="19" t="s">
        <v>157</v>
      </c>
      <c r="B14" s="20"/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3.12727272727273" style="1" customWidth="1"/>
    <col min="6" max="16384" width="10.5" style="1"/>
  </cols>
  <sheetData>
    <row r="1" ht="27" customHeight="1" spans="1:4">
      <c r="A1" s="3" t="s">
        <v>153</v>
      </c>
      <c r="B1" s="4">
        <v>45241</v>
      </c>
      <c r="C1" s="5">
        <v>45241</v>
      </c>
      <c r="D1" s="6" t="s">
        <v>117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0.4375</v>
      </c>
      <c r="B4" s="16" t="s">
        <v>77</v>
      </c>
      <c r="C4" s="17" t="s">
        <v>156</v>
      </c>
      <c r="D4" s="18" t="s">
        <v>96</v>
      </c>
    </row>
    <row r="5" ht="24" customHeight="1" spans="1:4">
      <c r="A5" s="19" t="s">
        <v>157</v>
      </c>
      <c r="B5" s="20" t="s">
        <v>81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0.510416666666667</v>
      </c>
      <c r="B7" s="16" t="s">
        <v>81</v>
      </c>
      <c r="C7" s="17" t="s">
        <v>156</v>
      </c>
      <c r="D7" s="18" t="s">
        <v>80</v>
      </c>
    </row>
    <row r="8" ht="24" customHeight="1" spans="1:4">
      <c r="A8" s="19" t="s">
        <v>157</v>
      </c>
      <c r="B8" s="20" t="s">
        <v>77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0.583333333333333</v>
      </c>
      <c r="B10" s="16" t="s">
        <v>76</v>
      </c>
      <c r="C10" s="17" t="s">
        <v>156</v>
      </c>
      <c r="D10" s="18" t="s">
        <v>100</v>
      </c>
    </row>
    <row r="11" ht="24" customHeight="1" spans="1:4">
      <c r="A11" s="19" t="s">
        <v>157</v>
      </c>
      <c r="B11" s="20" t="s">
        <v>79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>
        <v>0.65625</v>
      </c>
      <c r="B13" s="16" t="s">
        <v>124</v>
      </c>
      <c r="C13" s="17" t="s">
        <v>156</v>
      </c>
      <c r="D13" s="18" t="s">
        <v>79</v>
      </c>
    </row>
    <row r="14" ht="24" customHeight="1" spans="1:4">
      <c r="A14" s="19" t="s">
        <v>157</v>
      </c>
      <c r="B14" s="20" t="s">
        <v>100</v>
      </c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1" style="1" customWidth="1"/>
    <col min="6" max="16384" width="10.5" style="1"/>
  </cols>
  <sheetData>
    <row r="1" ht="27" customHeight="1" spans="1:4">
      <c r="A1" s="3" t="s">
        <v>153</v>
      </c>
      <c r="B1" s="4">
        <v>45242</v>
      </c>
      <c r="C1" s="5">
        <v>45242</v>
      </c>
      <c r="D1" s="6" t="s">
        <v>117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0.416666666666667</v>
      </c>
      <c r="B4" s="16" t="s">
        <v>100</v>
      </c>
      <c r="C4" s="17" t="s">
        <v>156</v>
      </c>
      <c r="D4" s="18" t="s">
        <v>81</v>
      </c>
    </row>
    <row r="5" ht="24" customHeight="1" spans="1:4">
      <c r="A5" s="19" t="s">
        <v>157</v>
      </c>
      <c r="B5" s="20" t="s">
        <v>80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0.489583333333333</v>
      </c>
      <c r="B7" s="16" t="s">
        <v>80</v>
      </c>
      <c r="C7" s="17" t="s">
        <v>156</v>
      </c>
      <c r="D7" s="18" t="s">
        <v>76</v>
      </c>
    </row>
    <row r="8" ht="24" customHeight="1" spans="1:4">
      <c r="A8" s="19" t="s">
        <v>157</v>
      </c>
      <c r="B8" s="20" t="s">
        <v>81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0.5625</v>
      </c>
      <c r="B10" s="16" t="s">
        <v>96</v>
      </c>
      <c r="C10" s="17" t="s">
        <v>156</v>
      </c>
      <c r="D10" s="18" t="s">
        <v>124</v>
      </c>
    </row>
    <row r="11" ht="24" customHeight="1" spans="1:4">
      <c r="A11" s="19" t="s">
        <v>157</v>
      </c>
      <c r="B11" s="20" t="s">
        <v>76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/>
      <c r="B13" s="16"/>
      <c r="C13" s="17" t="s">
        <v>156</v>
      </c>
      <c r="D13" s="18"/>
    </row>
    <row r="14" ht="24" customHeight="1" spans="1:4">
      <c r="A14" s="19" t="s">
        <v>157</v>
      </c>
      <c r="B14" s="20"/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3.12727272727273" style="1" customWidth="1"/>
    <col min="6" max="16384" width="10.5" style="1"/>
  </cols>
  <sheetData>
    <row r="1" ht="27" customHeight="1" spans="1:4">
      <c r="A1" s="3" t="s">
        <v>153</v>
      </c>
      <c r="B1" s="4">
        <v>45255</v>
      </c>
      <c r="C1" s="5">
        <v>45255</v>
      </c>
      <c r="D1" s="6" t="s">
        <v>147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0.4375</v>
      </c>
      <c r="B4" s="16" t="s">
        <v>81</v>
      </c>
      <c r="C4" s="17" t="s">
        <v>156</v>
      </c>
      <c r="D4" s="18" t="s">
        <v>96</v>
      </c>
    </row>
    <row r="5" ht="24" customHeight="1" spans="1:4">
      <c r="A5" s="19" t="s">
        <v>157</v>
      </c>
      <c r="B5" s="20" t="s">
        <v>79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0.510416666666667</v>
      </c>
      <c r="B7" s="16" t="s">
        <v>100</v>
      </c>
      <c r="C7" s="17" t="s">
        <v>156</v>
      </c>
      <c r="D7" s="18" t="s">
        <v>79</v>
      </c>
    </row>
    <row r="8" ht="24" customHeight="1" spans="1:4">
      <c r="A8" s="19" t="s">
        <v>157</v>
      </c>
      <c r="B8" s="20" t="s">
        <v>81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0.583333333333333</v>
      </c>
      <c r="B10" s="16" t="s">
        <v>77</v>
      </c>
      <c r="C10" s="17" t="s">
        <v>156</v>
      </c>
      <c r="D10" s="18" t="s">
        <v>80</v>
      </c>
    </row>
    <row r="11" ht="24" customHeight="1" spans="1:4">
      <c r="A11" s="19" t="s">
        <v>157</v>
      </c>
      <c r="B11" s="20" t="s">
        <v>124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>
        <v>0.65625</v>
      </c>
      <c r="B13" s="16" t="s">
        <v>124</v>
      </c>
      <c r="C13" s="17" t="s">
        <v>156</v>
      </c>
      <c r="D13" s="18" t="s">
        <v>76</v>
      </c>
    </row>
    <row r="14" ht="24" customHeight="1" spans="1:4">
      <c r="A14" s="19" t="s">
        <v>157</v>
      </c>
      <c r="B14" s="20" t="s">
        <v>77</v>
      </c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B1:D7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1" style="1" customWidth="1"/>
    <col min="6" max="16384" width="10.5" style="1"/>
  </cols>
  <sheetData>
    <row r="1" ht="27" customHeight="1" spans="1:4">
      <c r="A1" s="3" t="s">
        <v>153</v>
      </c>
      <c r="B1" s="4">
        <v>45256</v>
      </c>
      <c r="C1" s="5">
        <v>45256</v>
      </c>
      <c r="D1" s="6" t="s">
        <v>147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0.416666666666667</v>
      </c>
      <c r="B4" s="16" t="s">
        <v>76</v>
      </c>
      <c r="C4" s="17" t="s">
        <v>156</v>
      </c>
      <c r="D4" s="18" t="s">
        <v>77</v>
      </c>
    </row>
    <row r="5" ht="24" customHeight="1" spans="1:4">
      <c r="A5" s="19" t="s">
        <v>157</v>
      </c>
      <c r="B5" s="20" t="s">
        <v>100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0.489583333333333</v>
      </c>
      <c r="B7" s="16" t="s">
        <v>96</v>
      </c>
      <c r="C7" s="17" t="s">
        <v>156</v>
      </c>
      <c r="D7" s="18" t="s">
        <v>100</v>
      </c>
    </row>
    <row r="8" ht="24" customHeight="1" spans="1:4">
      <c r="A8" s="19" t="s">
        <v>157</v>
      </c>
      <c r="B8" s="20" t="s">
        <v>76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0.5625</v>
      </c>
      <c r="B10" s="16" t="s">
        <v>79</v>
      </c>
      <c r="C10" s="17" t="s">
        <v>156</v>
      </c>
      <c r="D10" s="18" t="s">
        <v>81</v>
      </c>
    </row>
    <row r="11" ht="24" customHeight="1" spans="1:4">
      <c r="A11" s="19" t="s">
        <v>157</v>
      </c>
      <c r="B11" s="20" t="s">
        <v>96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/>
      <c r="B13" s="16"/>
      <c r="C13" s="17" t="s">
        <v>156</v>
      </c>
      <c r="D13" s="18"/>
    </row>
    <row r="14" ht="24" customHeight="1" spans="1:4">
      <c r="A14" s="19" t="s">
        <v>157</v>
      </c>
      <c r="B14" s="20"/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3.12727272727273" style="1" customWidth="1"/>
    <col min="6" max="16384" width="10.5" style="1"/>
  </cols>
  <sheetData>
    <row r="1" ht="27" customHeight="1" spans="1:4">
      <c r="A1" s="3" t="s">
        <v>153</v>
      </c>
      <c r="B1" s="4">
        <v>45262</v>
      </c>
      <c r="C1" s="5">
        <v>45262</v>
      </c>
      <c r="D1" s="6" t="s">
        <v>151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0.4375</v>
      </c>
      <c r="B4" s="16" t="s">
        <v>80</v>
      </c>
      <c r="C4" s="17" t="s">
        <v>156</v>
      </c>
      <c r="D4" s="18" t="s">
        <v>79</v>
      </c>
    </row>
    <row r="5" ht="24" customHeight="1" spans="1:4">
      <c r="A5" s="19" t="s">
        <v>157</v>
      </c>
      <c r="B5" s="20" t="s">
        <v>81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0.510416666666667</v>
      </c>
      <c r="B7" s="16" t="s">
        <v>77</v>
      </c>
      <c r="C7" s="17" t="s">
        <v>156</v>
      </c>
      <c r="D7" s="18" t="s">
        <v>81</v>
      </c>
    </row>
    <row r="8" ht="24" customHeight="1" spans="1:4">
      <c r="A8" s="19" t="s">
        <v>157</v>
      </c>
      <c r="B8" s="20" t="s">
        <v>80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0.583333333333333</v>
      </c>
      <c r="B10" s="16" t="s">
        <v>76</v>
      </c>
      <c r="C10" s="17" t="s">
        <v>156</v>
      </c>
      <c r="D10" s="18" t="s">
        <v>96</v>
      </c>
    </row>
    <row r="11" ht="24" customHeight="1" spans="1:4">
      <c r="A11" s="19" t="s">
        <v>157</v>
      </c>
      <c r="B11" s="20" t="s">
        <v>124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>
        <v>0.65625</v>
      </c>
      <c r="B13" s="16" t="s">
        <v>100</v>
      </c>
      <c r="C13" s="17" t="s">
        <v>156</v>
      </c>
      <c r="D13" s="18" t="s">
        <v>124</v>
      </c>
    </row>
    <row r="14" ht="24" customHeight="1" spans="1:4">
      <c r="A14" s="19" t="s">
        <v>157</v>
      </c>
      <c r="B14" s="20" t="s">
        <v>96</v>
      </c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1" style="1" customWidth="1"/>
    <col min="6" max="16384" width="10.5" style="1"/>
  </cols>
  <sheetData>
    <row r="1" ht="27" customHeight="1" spans="1:4">
      <c r="A1" s="3" t="s">
        <v>153</v>
      </c>
      <c r="B1" s="4">
        <v>45263</v>
      </c>
      <c r="C1" s="5">
        <v>45263</v>
      </c>
      <c r="D1" s="6" t="s">
        <v>151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0.416666666666667</v>
      </c>
      <c r="B4" s="16" t="s">
        <v>81</v>
      </c>
      <c r="C4" s="17" t="s">
        <v>156</v>
      </c>
      <c r="D4" s="18" t="s">
        <v>76</v>
      </c>
    </row>
    <row r="5" ht="24" customHeight="1" spans="1:4">
      <c r="A5" s="19" t="s">
        <v>157</v>
      </c>
      <c r="B5" s="20" t="s">
        <v>77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0.489583333333333</v>
      </c>
      <c r="B7" s="16" t="s">
        <v>79</v>
      </c>
      <c r="C7" s="17" t="s">
        <v>156</v>
      </c>
      <c r="D7" s="18" t="s">
        <v>77</v>
      </c>
    </row>
    <row r="8" ht="24" customHeight="1" spans="1:4">
      <c r="A8" s="19" t="s">
        <v>157</v>
      </c>
      <c r="B8" s="20" t="s">
        <v>81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0.5625</v>
      </c>
      <c r="B10" s="16" t="s">
        <v>124</v>
      </c>
      <c r="C10" s="17" t="s">
        <v>156</v>
      </c>
      <c r="D10" s="18" t="s">
        <v>80</v>
      </c>
    </row>
    <row r="11" ht="24" customHeight="1" spans="1:4">
      <c r="A11" s="19" t="s">
        <v>157</v>
      </c>
      <c r="B11" s="20" t="s">
        <v>79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/>
      <c r="B13" s="16"/>
      <c r="C13" s="17" t="s">
        <v>156</v>
      </c>
      <c r="D13" s="18"/>
    </row>
    <row r="14" ht="24" customHeight="1" spans="1:4">
      <c r="A14" s="19" t="s">
        <v>157</v>
      </c>
      <c r="B14" s="20"/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L74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A1" sqref="A1:AF1"/>
    </sheetView>
  </sheetViews>
  <sheetFormatPr defaultColWidth="9" defaultRowHeight="15" customHeight="1"/>
  <cols>
    <col min="1" max="6" width="4.12727272727273" style="102" customWidth="1"/>
    <col min="7" max="7" width="4.12727272727273" style="103" customWidth="1"/>
    <col min="8" max="27" width="4.12727272727273" style="102" customWidth="1"/>
    <col min="28" max="31" width="3.62727272727273" style="102" customWidth="1"/>
    <col min="32" max="35" width="3.62727272727273" style="103" customWidth="1"/>
    <col min="36" max="37" width="5.62727272727273" style="103" customWidth="1"/>
    <col min="38" max="38" width="8.81818181818182" style="103" customWidth="1"/>
    <col min="39" max="74" width="5.62727272727273" style="103" customWidth="1"/>
    <col min="75" max="16384" width="9" style="103"/>
  </cols>
  <sheetData>
    <row r="1" ht="30" customHeight="1" spans="1:36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43" t="s">
        <v>74</v>
      </c>
      <c r="AH1" s="143"/>
      <c r="AI1" s="143"/>
      <c r="AJ1" s="143"/>
    </row>
    <row r="2" ht="30" customHeight="1" spans="1:33">
      <c r="A2" s="105"/>
      <c r="B2" s="105"/>
      <c r="C2" s="105"/>
      <c r="AC2" s="133">
        <v>45263</v>
      </c>
      <c r="AD2" s="133"/>
      <c r="AE2" s="133"/>
      <c r="AF2" s="133"/>
      <c r="AG2" s="133"/>
    </row>
    <row r="3" ht="30" customHeight="1" spans="1:36">
      <c r="A3" s="106"/>
      <c r="B3" s="106"/>
      <c r="C3" s="106"/>
      <c r="D3" s="107" t="s">
        <v>75</v>
      </c>
      <c r="E3" s="108"/>
      <c r="F3" s="108"/>
      <c r="G3" s="109" t="s">
        <v>76</v>
      </c>
      <c r="H3" s="110"/>
      <c r="I3" s="110"/>
      <c r="J3" s="110" t="s">
        <v>77</v>
      </c>
      <c r="K3" s="110"/>
      <c r="L3" s="110"/>
      <c r="M3" s="109" t="s">
        <v>78</v>
      </c>
      <c r="N3" s="110"/>
      <c r="O3" s="110"/>
      <c r="P3" s="109" t="s">
        <v>79</v>
      </c>
      <c r="Q3" s="109"/>
      <c r="R3" s="109"/>
      <c r="S3" s="109" t="s">
        <v>80</v>
      </c>
      <c r="T3" s="110"/>
      <c r="U3" s="110"/>
      <c r="V3" s="110" t="s">
        <v>81</v>
      </c>
      <c r="W3" s="110"/>
      <c r="X3" s="110"/>
      <c r="Y3" s="107" t="s">
        <v>82</v>
      </c>
      <c r="Z3" s="108"/>
      <c r="AA3" s="108"/>
      <c r="AB3" s="110" t="s">
        <v>83</v>
      </c>
      <c r="AC3" s="110"/>
      <c r="AD3" s="110"/>
      <c r="AE3" s="110"/>
      <c r="AF3" s="134" t="s">
        <v>84</v>
      </c>
      <c r="AG3" s="134" t="s">
        <v>85</v>
      </c>
      <c r="AH3" s="134" t="s">
        <v>86</v>
      </c>
      <c r="AI3" s="144" t="s">
        <v>87</v>
      </c>
      <c r="AJ3" s="134" t="s">
        <v>88</v>
      </c>
    </row>
    <row r="4" ht="30" customHeight="1" spans="1:38">
      <c r="A4" s="106"/>
      <c r="B4" s="106"/>
      <c r="C4" s="106"/>
      <c r="D4" s="108"/>
      <c r="E4" s="108"/>
      <c r="F4" s="108"/>
      <c r="G4" s="110"/>
      <c r="H4" s="110"/>
      <c r="I4" s="110"/>
      <c r="J4" s="110"/>
      <c r="K4" s="110"/>
      <c r="L4" s="110"/>
      <c r="M4" s="110"/>
      <c r="N4" s="110"/>
      <c r="O4" s="110"/>
      <c r="P4" s="109"/>
      <c r="Q4" s="109"/>
      <c r="R4" s="109"/>
      <c r="S4" s="110"/>
      <c r="T4" s="110"/>
      <c r="U4" s="110"/>
      <c r="V4" s="110"/>
      <c r="W4" s="110"/>
      <c r="X4" s="110"/>
      <c r="Y4" s="108"/>
      <c r="Z4" s="108"/>
      <c r="AA4" s="108"/>
      <c r="AB4" s="110"/>
      <c r="AC4" s="110"/>
      <c r="AD4" s="110"/>
      <c r="AE4" s="110"/>
      <c r="AF4" s="134"/>
      <c r="AG4" s="134"/>
      <c r="AH4" s="134"/>
      <c r="AI4" s="144"/>
      <c r="AJ4" s="134"/>
      <c r="AL4" s="103" t="s">
        <v>89</v>
      </c>
    </row>
    <row r="5" ht="30" customHeight="1" spans="1:38">
      <c r="A5" s="107" t="s">
        <v>75</v>
      </c>
      <c r="B5" s="108"/>
      <c r="C5" s="108"/>
      <c r="D5" s="111"/>
      <c r="E5" s="112"/>
      <c r="F5" s="113"/>
      <c r="G5" s="114">
        <v>93</v>
      </c>
      <c r="H5" s="115" t="str">
        <f t="shared" ref="H5:H20" si="0">IF(G5&gt;I5,"○",IF(G5&lt;I5,"●",""))</f>
        <v>○</v>
      </c>
      <c r="I5" s="121">
        <v>74</v>
      </c>
      <c r="J5" s="114">
        <v>86</v>
      </c>
      <c r="K5" s="115" t="str">
        <f t="shared" ref="K5:K8" si="1">IF(J5&gt;L5,"○",IF(J5&lt;L5,"●",""))</f>
        <v>○</v>
      </c>
      <c r="L5" s="121">
        <v>50</v>
      </c>
      <c r="M5" s="114">
        <v>132</v>
      </c>
      <c r="N5" s="115" t="str">
        <f t="shared" ref="N5:N10" si="2">IF(M5&gt;O5,"○",IF(M5&lt;O5,"●",""))</f>
        <v>○</v>
      </c>
      <c r="O5" s="121">
        <v>56</v>
      </c>
      <c r="P5" s="114">
        <v>91</v>
      </c>
      <c r="Q5" s="115" t="str">
        <f t="shared" ref="Q5:Q12" si="3">IF(P5&gt;R5,"○",IF(P5&lt;R5,"●",""))</f>
        <v>○</v>
      </c>
      <c r="R5" s="121">
        <v>50</v>
      </c>
      <c r="S5" s="114">
        <v>104</v>
      </c>
      <c r="T5" s="115" t="str">
        <f t="shared" ref="T5:T14" si="4">IF(S5&gt;U5,"○",IF(S5&lt;U5,"●",""))</f>
        <v>○</v>
      </c>
      <c r="U5" s="121">
        <v>65</v>
      </c>
      <c r="V5" s="114">
        <v>135</v>
      </c>
      <c r="W5" s="115" t="str">
        <f t="shared" ref="W5:W16" si="5">IF(V5&gt;X5,"○",IF(V5&lt;X5,"●",""))</f>
        <v>○</v>
      </c>
      <c r="X5" s="121">
        <v>64</v>
      </c>
      <c r="Y5" s="114">
        <v>133</v>
      </c>
      <c r="Z5" s="115" t="str">
        <f t="shared" ref="Z5:Z18" si="6">IF(Y5&gt;AA5,"○",IF(Y5&lt;AA5,"●",""))</f>
        <v>○</v>
      </c>
      <c r="AA5" s="121">
        <v>57</v>
      </c>
      <c r="AB5" s="135">
        <f>COUNTIF(K5:K6,"○")+COUNTIF(H5:H6,"○")+COUNTIF(N5:N6,"○")+COUNTIF(T5:T6,"○")+COUNTIF(Z5:Z6,"○")+COUNTIF(W5:W6,"○")+COUNTIF(Q5:Q6,"○")</f>
        <v>14</v>
      </c>
      <c r="AC5" s="136" t="s">
        <v>90</v>
      </c>
      <c r="AD5" s="136">
        <f>COUNTIF(K5:K6,"●")+COUNTIF(H5:H6,"●")+COUNTIF(N5:N6,"●")+COUNTIF(Q5:Q6,"●")+COUNTIF(Z5:Z6,"●")+COUNTIF(W5:W6,"●")+COUNTIF(T5:T6,"●")</f>
        <v>0</v>
      </c>
      <c r="AE5" s="137" t="s">
        <v>91</v>
      </c>
      <c r="AF5" s="138">
        <f t="shared" ref="AF5:AF9" si="7">(AB5*2)+(AD5*1)</f>
        <v>28</v>
      </c>
      <c r="AG5" s="110">
        <f>SUM(G5,G6,J5,J6,M5,M6,P5,P6,S5,S6,V5,V6,Y5,Y6)</f>
        <v>1499</v>
      </c>
      <c r="AH5" s="110">
        <f>SUM(I5,I6,L5,L6,O5,O6,R5,R6,U5,U6,X5,X6,AA5,AA6)</f>
        <v>877</v>
      </c>
      <c r="AI5" s="145"/>
      <c r="AJ5" s="138">
        <f>IF(AF5=0,"",RANK(AF5,$AF$5:$AF$20))</f>
        <v>1</v>
      </c>
      <c r="AL5" s="146"/>
    </row>
    <row r="6" ht="30" customHeight="1" spans="1:38">
      <c r="A6" s="108"/>
      <c r="B6" s="108"/>
      <c r="C6" s="108"/>
      <c r="D6" s="116"/>
      <c r="E6" s="117"/>
      <c r="F6" s="118"/>
      <c r="G6" s="119">
        <v>106</v>
      </c>
      <c r="H6" s="120" t="str">
        <f t="shared" si="0"/>
        <v>○</v>
      </c>
      <c r="I6" s="122">
        <v>85</v>
      </c>
      <c r="J6" s="119">
        <v>106</v>
      </c>
      <c r="K6" s="120" t="str">
        <f t="shared" si="1"/>
        <v>○</v>
      </c>
      <c r="L6" s="122">
        <v>55</v>
      </c>
      <c r="M6" s="119">
        <v>105</v>
      </c>
      <c r="N6" s="120" t="str">
        <f t="shared" si="2"/>
        <v>○</v>
      </c>
      <c r="O6" s="122">
        <v>85</v>
      </c>
      <c r="P6" s="119">
        <v>89</v>
      </c>
      <c r="Q6" s="120" t="str">
        <f t="shared" si="3"/>
        <v>○</v>
      </c>
      <c r="R6" s="122">
        <v>61</v>
      </c>
      <c r="S6" s="119">
        <v>93</v>
      </c>
      <c r="T6" s="120" t="str">
        <f t="shared" si="4"/>
        <v>○</v>
      </c>
      <c r="U6" s="122">
        <v>57</v>
      </c>
      <c r="V6" s="119">
        <v>109</v>
      </c>
      <c r="W6" s="120" t="str">
        <f t="shared" si="5"/>
        <v>○</v>
      </c>
      <c r="X6" s="122">
        <v>56</v>
      </c>
      <c r="Y6" s="119">
        <v>117</v>
      </c>
      <c r="Z6" s="120" t="str">
        <f t="shared" si="6"/>
        <v>○</v>
      </c>
      <c r="AA6" s="122">
        <v>62</v>
      </c>
      <c r="AB6" s="135"/>
      <c r="AC6" s="136"/>
      <c r="AD6" s="136"/>
      <c r="AE6" s="137"/>
      <c r="AF6" s="138"/>
      <c r="AG6" s="110"/>
      <c r="AH6" s="110"/>
      <c r="AI6" s="145"/>
      <c r="AJ6" s="138"/>
      <c r="AL6" s="146"/>
    </row>
    <row r="7" ht="30" customHeight="1" spans="1:38">
      <c r="A7" s="109" t="s">
        <v>76</v>
      </c>
      <c r="B7" s="110"/>
      <c r="C7" s="110"/>
      <c r="D7" s="114">
        <v>74</v>
      </c>
      <c r="E7" s="115" t="str">
        <f t="shared" ref="E7:E20" si="8">IF(D7&gt;F7,"○",IF(D7&lt;F7,"●",""))</f>
        <v>●</v>
      </c>
      <c r="F7" s="121">
        <v>93</v>
      </c>
      <c r="G7" s="112"/>
      <c r="H7" s="112"/>
      <c r="I7" s="112"/>
      <c r="J7" s="114">
        <v>92</v>
      </c>
      <c r="K7" s="115" t="str">
        <f t="shared" si="1"/>
        <v>○</v>
      </c>
      <c r="L7" s="121">
        <v>72</v>
      </c>
      <c r="M7" s="114">
        <v>116</v>
      </c>
      <c r="N7" s="115" t="str">
        <f t="shared" si="2"/>
        <v>○</v>
      </c>
      <c r="O7" s="121">
        <v>74</v>
      </c>
      <c r="P7" s="114">
        <v>86</v>
      </c>
      <c r="Q7" s="115" t="str">
        <f t="shared" si="3"/>
        <v>○</v>
      </c>
      <c r="R7" s="121">
        <v>82</v>
      </c>
      <c r="S7" s="114">
        <v>89</v>
      </c>
      <c r="T7" s="115" t="str">
        <f t="shared" si="4"/>
        <v>○</v>
      </c>
      <c r="U7" s="121">
        <v>55</v>
      </c>
      <c r="V7" s="114">
        <v>78</v>
      </c>
      <c r="W7" s="115" t="str">
        <f t="shared" si="5"/>
        <v>○</v>
      </c>
      <c r="X7" s="121">
        <v>77</v>
      </c>
      <c r="Y7" s="114">
        <v>99</v>
      </c>
      <c r="Z7" s="115" t="str">
        <f t="shared" si="6"/>
        <v>○</v>
      </c>
      <c r="AA7" s="121">
        <v>69</v>
      </c>
      <c r="AB7" s="135">
        <f>COUNTIF(K7:K8,"○")+COUNTIF(E7:E8,"○")+COUNTIF(N7:N8,"○")+COUNTIF(T7:T8,"○")+COUNTIF(Z7:Z8,"○")+COUNTIF(Q7:Q8,"○")+COUNTIF(W7:W8,"○")</f>
        <v>10</v>
      </c>
      <c r="AC7" s="136" t="s">
        <v>90</v>
      </c>
      <c r="AD7" s="136">
        <f>COUNTIF(K7:K8,"●")+COUNTIF(E7:E8,"●")+COUNTIF(N7:N8,"●")+COUNTIF(Q7:Q8,"●")+COUNTIF(Z7:Z8,"●")+COUNTIF(W7:W8,"●")+COUNTIF(T7:T8,"●")</f>
        <v>4</v>
      </c>
      <c r="AE7" s="137" t="s">
        <v>91</v>
      </c>
      <c r="AF7" s="138">
        <f t="shared" si="7"/>
        <v>24</v>
      </c>
      <c r="AG7" s="110">
        <f>SUM(D7,D8,J7,J8,M7,M8,P7,P8,S7,S8,V7,V8,Y7,Y8)</f>
        <v>1301</v>
      </c>
      <c r="AH7" s="110">
        <f>SUM(F7,F8,L7,L8,O7,O8,R7,R8,U7,U8,X7,X8,AA7,AA8,)</f>
        <v>1143</v>
      </c>
      <c r="AI7" s="144"/>
      <c r="AJ7" s="138">
        <f>IF(AF7=0,"",RANK(AF7,$AF$5:$AF$20))</f>
        <v>2</v>
      </c>
      <c r="AL7" s="146"/>
    </row>
    <row r="8" ht="30" customHeight="1" spans="1:38">
      <c r="A8" s="110"/>
      <c r="B8" s="110"/>
      <c r="C8" s="110"/>
      <c r="D8" s="119">
        <v>85</v>
      </c>
      <c r="E8" s="120" t="str">
        <f t="shared" si="8"/>
        <v>●</v>
      </c>
      <c r="F8" s="122">
        <v>106</v>
      </c>
      <c r="G8" s="112"/>
      <c r="H8" s="112"/>
      <c r="I8" s="112"/>
      <c r="J8" s="119">
        <v>85</v>
      </c>
      <c r="K8" s="120" t="str">
        <f t="shared" si="1"/>
        <v>○</v>
      </c>
      <c r="L8" s="122">
        <v>79</v>
      </c>
      <c r="M8" s="119">
        <v>89</v>
      </c>
      <c r="N8" s="120" t="str">
        <f t="shared" si="2"/>
        <v>●</v>
      </c>
      <c r="O8" s="122">
        <v>98</v>
      </c>
      <c r="P8" s="119">
        <v>92</v>
      </c>
      <c r="Q8" s="120" t="str">
        <f t="shared" si="3"/>
        <v>●</v>
      </c>
      <c r="R8" s="122">
        <v>103</v>
      </c>
      <c r="S8" s="119">
        <v>95</v>
      </c>
      <c r="T8" s="120" t="str">
        <f t="shared" si="4"/>
        <v>○</v>
      </c>
      <c r="U8" s="122">
        <v>76</v>
      </c>
      <c r="V8" s="119">
        <v>123</v>
      </c>
      <c r="W8" s="120" t="str">
        <f t="shared" si="5"/>
        <v>○</v>
      </c>
      <c r="X8" s="122">
        <v>85</v>
      </c>
      <c r="Y8" s="119">
        <v>98</v>
      </c>
      <c r="Z8" s="120" t="str">
        <f t="shared" si="6"/>
        <v>○</v>
      </c>
      <c r="AA8" s="122">
        <v>74</v>
      </c>
      <c r="AB8" s="135"/>
      <c r="AC8" s="136"/>
      <c r="AD8" s="136"/>
      <c r="AE8" s="137"/>
      <c r="AF8" s="138"/>
      <c r="AG8" s="110"/>
      <c r="AH8" s="110"/>
      <c r="AI8" s="144"/>
      <c r="AJ8" s="138"/>
      <c r="AL8" s="146"/>
    </row>
    <row r="9" ht="30" customHeight="1" spans="1:38">
      <c r="A9" s="110" t="s">
        <v>77</v>
      </c>
      <c r="B9" s="110"/>
      <c r="C9" s="110"/>
      <c r="D9" s="114">
        <v>50</v>
      </c>
      <c r="E9" s="115" t="str">
        <f t="shared" si="8"/>
        <v>●</v>
      </c>
      <c r="F9" s="121">
        <v>86</v>
      </c>
      <c r="G9" s="114">
        <v>72</v>
      </c>
      <c r="H9" s="115" t="str">
        <f t="shared" si="0"/>
        <v>●</v>
      </c>
      <c r="I9" s="121">
        <v>92</v>
      </c>
      <c r="J9" s="112"/>
      <c r="K9" s="112"/>
      <c r="L9" s="112"/>
      <c r="M9" s="114">
        <v>80</v>
      </c>
      <c r="N9" s="115" t="str">
        <f t="shared" si="2"/>
        <v>○</v>
      </c>
      <c r="O9" s="121">
        <v>66</v>
      </c>
      <c r="P9" s="114">
        <v>78</v>
      </c>
      <c r="Q9" s="115" t="str">
        <f t="shared" si="3"/>
        <v>○</v>
      </c>
      <c r="R9" s="121">
        <v>67</v>
      </c>
      <c r="S9" s="114">
        <v>83</v>
      </c>
      <c r="T9" s="115" t="str">
        <f t="shared" si="4"/>
        <v>●</v>
      </c>
      <c r="U9" s="121">
        <v>101</v>
      </c>
      <c r="V9" s="114">
        <v>90</v>
      </c>
      <c r="W9" s="115" t="str">
        <f t="shared" si="5"/>
        <v>○</v>
      </c>
      <c r="X9" s="121">
        <v>78</v>
      </c>
      <c r="Y9" s="114">
        <v>84</v>
      </c>
      <c r="Z9" s="115" t="str">
        <f t="shared" si="6"/>
        <v>○</v>
      </c>
      <c r="AA9" s="121">
        <v>80</v>
      </c>
      <c r="AB9" s="135">
        <f>COUNTIF(E9:E10,"○")+COUNTIF(H9:H10,"○")+COUNTIF(N9:N10,"○")+COUNTIF(T9:T10,"○")+COUNTIF(Z9:Z10,"○")+COUNTIF(Q9:Q10,"○")+COUNTIF(W9:W10,"○")</f>
        <v>6</v>
      </c>
      <c r="AC9" s="136" t="s">
        <v>90</v>
      </c>
      <c r="AD9" s="136">
        <f>COUNTIF(E9:E10,"●")+COUNTIF(H9:H10,"●")+COUNTIF(N9:N10,"●")+COUNTIF(Q9:Q10,"●")+COUNTIF(Z9:Z10,"●")+COUNTIF(W9:W10,"●")+COUNTIF(T9:T10,"●")</f>
        <v>8</v>
      </c>
      <c r="AE9" s="137" t="s">
        <v>91</v>
      </c>
      <c r="AF9" s="138">
        <f t="shared" si="7"/>
        <v>20</v>
      </c>
      <c r="AG9" s="110">
        <f>SUM(D9,D10,G9,G10,M9,M10,P9,P10,S9,S10,V9,V10,Y9,Y10)</f>
        <v>1080</v>
      </c>
      <c r="AH9" s="110">
        <f>SUM(F9,F10,L9,L10,O9,O10,R9,R10,U9,U10,X9,X10,AA9,AA10,I9,I10)</f>
        <v>1159</v>
      </c>
      <c r="AI9" s="145"/>
      <c r="AJ9" s="138">
        <f>IF(AF9=0,"",RANK(AF9,$AF$5:$AF$20))</f>
        <v>6</v>
      </c>
      <c r="AL9" s="146"/>
    </row>
    <row r="10" ht="30" customHeight="1" spans="1:38">
      <c r="A10" s="110"/>
      <c r="B10" s="110"/>
      <c r="C10" s="110"/>
      <c r="D10" s="119">
        <v>55</v>
      </c>
      <c r="E10" s="120" t="str">
        <f t="shared" si="8"/>
        <v>●</v>
      </c>
      <c r="F10" s="122">
        <v>106</v>
      </c>
      <c r="G10" s="119">
        <v>79</v>
      </c>
      <c r="H10" s="120" t="str">
        <f t="shared" si="0"/>
        <v>●</v>
      </c>
      <c r="I10" s="122">
        <v>85</v>
      </c>
      <c r="J10" s="112"/>
      <c r="K10" s="112"/>
      <c r="L10" s="112"/>
      <c r="M10" s="119">
        <v>70</v>
      </c>
      <c r="N10" s="120" t="str">
        <f t="shared" si="2"/>
        <v>●</v>
      </c>
      <c r="O10" s="122">
        <v>73</v>
      </c>
      <c r="P10" s="119">
        <v>82</v>
      </c>
      <c r="Q10" s="120" t="str">
        <f t="shared" si="3"/>
        <v>●</v>
      </c>
      <c r="R10" s="122">
        <v>89</v>
      </c>
      <c r="S10" s="119">
        <v>80</v>
      </c>
      <c r="T10" s="120" t="str">
        <f t="shared" si="4"/>
        <v>●</v>
      </c>
      <c r="U10" s="122">
        <v>94</v>
      </c>
      <c r="V10" s="119">
        <v>89</v>
      </c>
      <c r="W10" s="120" t="str">
        <f t="shared" si="5"/>
        <v>○</v>
      </c>
      <c r="X10" s="122">
        <v>82</v>
      </c>
      <c r="Y10" s="119">
        <v>88</v>
      </c>
      <c r="Z10" s="120" t="str">
        <f t="shared" si="6"/>
        <v>○</v>
      </c>
      <c r="AA10" s="122">
        <v>60</v>
      </c>
      <c r="AB10" s="135"/>
      <c r="AC10" s="136"/>
      <c r="AD10" s="136"/>
      <c r="AE10" s="137"/>
      <c r="AF10" s="138"/>
      <c r="AG10" s="110"/>
      <c r="AH10" s="110"/>
      <c r="AI10" s="145"/>
      <c r="AJ10" s="138"/>
      <c r="AL10" s="146"/>
    </row>
    <row r="11" ht="30" customHeight="1" spans="1:38">
      <c r="A11" s="109" t="s">
        <v>78</v>
      </c>
      <c r="B11" s="110"/>
      <c r="C11" s="110"/>
      <c r="D11" s="114">
        <v>56</v>
      </c>
      <c r="E11" s="115" t="str">
        <f t="shared" si="8"/>
        <v>●</v>
      </c>
      <c r="F11" s="121">
        <v>132</v>
      </c>
      <c r="G11" s="114">
        <v>74</v>
      </c>
      <c r="H11" s="115" t="str">
        <f t="shared" si="0"/>
        <v>●</v>
      </c>
      <c r="I11" s="121">
        <v>116</v>
      </c>
      <c r="J11" s="114">
        <v>66</v>
      </c>
      <c r="K11" s="115" t="str">
        <f t="shared" ref="K11:K20" si="9">IF(J11&gt;L11,"○",IF(J11&lt;L11,"●",""))</f>
        <v>●</v>
      </c>
      <c r="L11" s="121">
        <v>80</v>
      </c>
      <c r="M11" s="112"/>
      <c r="N11" s="112"/>
      <c r="O11" s="112"/>
      <c r="P11" s="114">
        <v>62</v>
      </c>
      <c r="Q11" s="115" t="str">
        <f t="shared" si="3"/>
        <v>●</v>
      </c>
      <c r="R11" s="121">
        <v>87</v>
      </c>
      <c r="S11" s="114">
        <v>76</v>
      </c>
      <c r="T11" s="115" t="str">
        <f t="shared" si="4"/>
        <v>○</v>
      </c>
      <c r="U11" s="121">
        <v>60</v>
      </c>
      <c r="V11" s="114">
        <v>73</v>
      </c>
      <c r="W11" s="115" t="str">
        <f t="shared" si="5"/>
        <v>○</v>
      </c>
      <c r="X11" s="121">
        <v>55</v>
      </c>
      <c r="Y11" s="114">
        <v>89</v>
      </c>
      <c r="Z11" s="115" t="str">
        <f t="shared" si="6"/>
        <v>○</v>
      </c>
      <c r="AA11" s="121">
        <v>66</v>
      </c>
      <c r="AB11" s="135">
        <f>COUNTIF(K11:K12,"○")+COUNTIF(H11:H12,"○")+COUNTIF(E11:E12,"○")+COUNTIF(T11:T12,"○")+COUNTIF(Z11:Z12,"○")+COUNTIF(W11:W12,"○")+COUNTIF(Q11:Q12,"○")</f>
        <v>8</v>
      </c>
      <c r="AC11" s="136" t="s">
        <v>90</v>
      </c>
      <c r="AD11" s="136">
        <f>COUNTIF(K11:K12,"●")+COUNTIF(H11:H12,"●")+COUNTIF(E11:E12,"●")+COUNTIF(Q11:Q12,"●")+COUNTIF(Z11:Z12,"●")+COUNTIF(W11:W12,"●")+COUNTIF(T11:T12,"●")</f>
        <v>6</v>
      </c>
      <c r="AE11" s="137" t="s">
        <v>91</v>
      </c>
      <c r="AF11" s="138">
        <f t="shared" ref="AF11:AF15" si="10">(AB11*2)+(AD11*1)</f>
        <v>22</v>
      </c>
      <c r="AG11" s="110">
        <f>SUM(D11,D12,G11,G12,J11,J12,P11,P12,S11,S12,V11,V12,Y11,Y12)</f>
        <v>1081</v>
      </c>
      <c r="AH11" s="110">
        <f>SUM(F11,F12,L11,L12,I11,I12,R11,R12,U11,U12,X11,X12,AA11,AA12,)</f>
        <v>1141</v>
      </c>
      <c r="AI11" s="144"/>
      <c r="AJ11" s="138">
        <f>IF(AF11=0,"",RANK(AF11,$AF$5:$AF$20))</f>
        <v>4</v>
      </c>
      <c r="AL11" s="146"/>
    </row>
    <row r="12" ht="30" customHeight="1" spans="1:38">
      <c r="A12" s="110"/>
      <c r="B12" s="110"/>
      <c r="C12" s="110"/>
      <c r="D12" s="119">
        <v>85</v>
      </c>
      <c r="E12" s="120" t="str">
        <f t="shared" si="8"/>
        <v>●</v>
      </c>
      <c r="F12" s="122">
        <v>105</v>
      </c>
      <c r="G12" s="119">
        <v>98</v>
      </c>
      <c r="H12" s="120" t="str">
        <f t="shared" si="0"/>
        <v>○</v>
      </c>
      <c r="I12" s="122">
        <v>89</v>
      </c>
      <c r="J12" s="119">
        <v>73</v>
      </c>
      <c r="K12" s="120" t="str">
        <f t="shared" si="9"/>
        <v>○</v>
      </c>
      <c r="L12" s="122">
        <v>70</v>
      </c>
      <c r="M12" s="112"/>
      <c r="N12" s="112"/>
      <c r="O12" s="112"/>
      <c r="P12" s="119">
        <v>67</v>
      </c>
      <c r="Q12" s="120" t="str">
        <f t="shared" si="3"/>
        <v>○</v>
      </c>
      <c r="R12" s="122">
        <v>64</v>
      </c>
      <c r="S12" s="119">
        <v>69</v>
      </c>
      <c r="T12" s="120" t="str">
        <f t="shared" si="4"/>
        <v>●</v>
      </c>
      <c r="U12" s="122">
        <v>74</v>
      </c>
      <c r="V12" s="119">
        <v>94</v>
      </c>
      <c r="W12" s="120" t="str">
        <f t="shared" si="5"/>
        <v>○</v>
      </c>
      <c r="X12" s="122">
        <v>71</v>
      </c>
      <c r="Y12" s="119">
        <v>99</v>
      </c>
      <c r="Z12" s="120" t="str">
        <f t="shared" si="6"/>
        <v>○</v>
      </c>
      <c r="AA12" s="122">
        <v>72</v>
      </c>
      <c r="AB12" s="135"/>
      <c r="AC12" s="136"/>
      <c r="AD12" s="136"/>
      <c r="AE12" s="137"/>
      <c r="AF12" s="138"/>
      <c r="AG12" s="110"/>
      <c r="AH12" s="110"/>
      <c r="AI12" s="144"/>
      <c r="AJ12" s="138"/>
      <c r="AL12" s="146"/>
    </row>
    <row r="13" ht="30" customHeight="1" spans="1:38">
      <c r="A13" s="109" t="s">
        <v>79</v>
      </c>
      <c r="B13" s="109"/>
      <c r="C13" s="109"/>
      <c r="D13" s="114">
        <v>50</v>
      </c>
      <c r="E13" s="115" t="str">
        <f t="shared" si="8"/>
        <v>●</v>
      </c>
      <c r="F13" s="121">
        <v>91</v>
      </c>
      <c r="G13" s="114">
        <v>82</v>
      </c>
      <c r="H13" s="115" t="str">
        <f t="shared" si="0"/>
        <v>●</v>
      </c>
      <c r="I13" s="121">
        <v>86</v>
      </c>
      <c r="J13" s="114">
        <v>67</v>
      </c>
      <c r="K13" s="115" t="str">
        <f t="shared" si="9"/>
        <v>●</v>
      </c>
      <c r="L13" s="121">
        <v>78</v>
      </c>
      <c r="M13" s="114">
        <v>87</v>
      </c>
      <c r="N13" s="115" t="str">
        <f t="shared" ref="N13:N20" si="11">IF(M13&gt;O13,"○",IF(M13&lt;O13,"●",""))</f>
        <v>○</v>
      </c>
      <c r="O13" s="121">
        <v>62</v>
      </c>
      <c r="P13" s="112"/>
      <c r="Q13" s="112"/>
      <c r="R13" s="112"/>
      <c r="S13" s="114">
        <v>83</v>
      </c>
      <c r="T13" s="115" t="str">
        <f t="shared" si="4"/>
        <v>○</v>
      </c>
      <c r="U13" s="121">
        <v>68</v>
      </c>
      <c r="V13" s="114">
        <v>92</v>
      </c>
      <c r="W13" s="115" t="str">
        <f t="shared" si="5"/>
        <v>○</v>
      </c>
      <c r="X13" s="121">
        <v>63</v>
      </c>
      <c r="Y13" s="114">
        <v>64</v>
      </c>
      <c r="Z13" s="115" t="str">
        <f t="shared" si="6"/>
        <v>○</v>
      </c>
      <c r="AA13" s="121">
        <v>62</v>
      </c>
      <c r="AB13" s="135">
        <f>COUNTIF(K13:K14,"○")+COUNTIF(H13:H14,"○")+COUNTIF(N13:N14,"○")+COUNTIF(T13:T14,"○")+COUNTIF(Z13:Z14,"○")+COUNTIF(W13:W14,"○")+COUNTIF(E13:E14,"○")</f>
        <v>9</v>
      </c>
      <c r="AC13" s="136" t="s">
        <v>90</v>
      </c>
      <c r="AD13" s="136">
        <f>COUNTIF(K13:K14,"●")+COUNTIF(H13:H14,"●")+COUNTIF(N13:N14,"●")+COUNTIF(E13:E14,"●")+COUNTIF(Z13:Z14,"●")+COUNTIF(W13:W14,"●")+COUNTIF(T13:T14,"●")</f>
        <v>5</v>
      </c>
      <c r="AE13" s="137" t="s">
        <v>91</v>
      </c>
      <c r="AF13" s="138">
        <f t="shared" si="10"/>
        <v>23</v>
      </c>
      <c r="AG13" s="110">
        <f>SUM(D13,D14,G13,G14,J13,J14,M13,M14,S13,S14,V13,V14,Y13,Y14)</f>
        <v>1124</v>
      </c>
      <c r="AH13" s="110">
        <f>SUM(F13,F14,L13,L14,O13,O14,I13,I14,U13,U14,X13,X14,AA13,AA14,)</f>
        <v>1039</v>
      </c>
      <c r="AI13" s="144"/>
      <c r="AJ13" s="138">
        <f>IF(AF13=0,"",RANK(AF13,$AF$5:$AF$20))</f>
        <v>3</v>
      </c>
      <c r="AL13" s="146"/>
    </row>
    <row r="14" ht="30" customHeight="1" spans="1:38">
      <c r="A14" s="109"/>
      <c r="B14" s="109"/>
      <c r="C14" s="109"/>
      <c r="D14" s="119">
        <v>61</v>
      </c>
      <c r="E14" s="120" t="str">
        <f t="shared" si="8"/>
        <v>●</v>
      </c>
      <c r="F14" s="122">
        <v>89</v>
      </c>
      <c r="G14" s="119">
        <v>103</v>
      </c>
      <c r="H14" s="120" t="str">
        <f t="shared" si="0"/>
        <v>○</v>
      </c>
      <c r="I14" s="122">
        <v>92</v>
      </c>
      <c r="J14" s="119">
        <v>89</v>
      </c>
      <c r="K14" s="120" t="str">
        <f t="shared" si="9"/>
        <v>○</v>
      </c>
      <c r="L14" s="122">
        <v>82</v>
      </c>
      <c r="M14" s="119">
        <v>64</v>
      </c>
      <c r="N14" s="120" t="str">
        <f t="shared" si="11"/>
        <v>●</v>
      </c>
      <c r="O14" s="122">
        <v>67</v>
      </c>
      <c r="P14" s="112"/>
      <c r="Q14" s="112"/>
      <c r="R14" s="112"/>
      <c r="S14" s="119">
        <v>102</v>
      </c>
      <c r="T14" s="120" t="str">
        <f t="shared" si="4"/>
        <v>○</v>
      </c>
      <c r="U14" s="122">
        <v>56</v>
      </c>
      <c r="V14" s="119">
        <v>91</v>
      </c>
      <c r="W14" s="120" t="str">
        <f t="shared" si="5"/>
        <v>○</v>
      </c>
      <c r="X14" s="122">
        <v>66</v>
      </c>
      <c r="Y14" s="119">
        <v>89</v>
      </c>
      <c r="Z14" s="120" t="str">
        <f t="shared" si="6"/>
        <v>○</v>
      </c>
      <c r="AA14" s="122">
        <v>77</v>
      </c>
      <c r="AB14" s="135"/>
      <c r="AC14" s="136"/>
      <c r="AD14" s="136"/>
      <c r="AE14" s="137"/>
      <c r="AF14" s="138"/>
      <c r="AG14" s="110"/>
      <c r="AH14" s="110"/>
      <c r="AI14" s="144"/>
      <c r="AJ14" s="138"/>
      <c r="AL14" s="146"/>
    </row>
    <row r="15" ht="30" customHeight="1" spans="1:38">
      <c r="A15" s="109" t="s">
        <v>80</v>
      </c>
      <c r="B15" s="110"/>
      <c r="C15" s="110"/>
      <c r="D15" s="114">
        <v>65</v>
      </c>
      <c r="E15" s="115" t="str">
        <f t="shared" si="8"/>
        <v>●</v>
      </c>
      <c r="F15" s="121">
        <v>104</v>
      </c>
      <c r="G15" s="114">
        <v>55</v>
      </c>
      <c r="H15" s="115" t="str">
        <f t="shared" si="0"/>
        <v>●</v>
      </c>
      <c r="I15" s="121">
        <v>89</v>
      </c>
      <c r="J15" s="114">
        <v>101</v>
      </c>
      <c r="K15" s="115" t="str">
        <f t="shared" si="9"/>
        <v>○</v>
      </c>
      <c r="L15" s="121">
        <v>83</v>
      </c>
      <c r="M15" s="114">
        <v>60</v>
      </c>
      <c r="N15" s="115" t="str">
        <f t="shared" si="11"/>
        <v>●</v>
      </c>
      <c r="O15" s="121">
        <v>76</v>
      </c>
      <c r="P15" s="114">
        <v>68</v>
      </c>
      <c r="Q15" s="115" t="str">
        <f t="shared" ref="Q15:Q20" si="12">IF(P15&gt;R15,"○",IF(P15&lt;R15,"●",""))</f>
        <v>●</v>
      </c>
      <c r="R15" s="121">
        <v>83</v>
      </c>
      <c r="S15" s="129"/>
      <c r="T15" s="130"/>
      <c r="U15" s="131"/>
      <c r="V15" s="114">
        <v>92</v>
      </c>
      <c r="W15" s="115" t="str">
        <f t="shared" si="5"/>
        <v>○</v>
      </c>
      <c r="X15" s="121">
        <v>83</v>
      </c>
      <c r="Y15" s="114">
        <v>91</v>
      </c>
      <c r="Z15" s="115" t="str">
        <f t="shared" si="6"/>
        <v>○</v>
      </c>
      <c r="AA15" s="121">
        <v>83</v>
      </c>
      <c r="AB15" s="135">
        <f>COUNTIF(K15:K16,"○")+COUNTIF(H15:H16,"○")+COUNTIF(N15:N16,"○")+COUNTIF(Q15:Q16,"○")+COUNTIF(Z15:Z16,"○")+COUNTIF(W15:W16,"○")+COUNTIF(E15:E16,"○")</f>
        <v>7</v>
      </c>
      <c r="AC15" s="136" t="s">
        <v>90</v>
      </c>
      <c r="AD15" s="136">
        <f>COUNTIF(K15:K16,"●")+COUNTIF(H15:H16,"●")+COUNTIF(N15:N16,"●")+COUNTIF(E15:E16,"●")+COUNTIF(Z15:Z16,"●")+COUNTIF(W15:W16,"●")+COUNTIF(Q15:Q16,"●")</f>
        <v>7</v>
      </c>
      <c r="AE15" s="137" t="s">
        <v>91</v>
      </c>
      <c r="AF15" s="138">
        <f t="shared" si="10"/>
        <v>21</v>
      </c>
      <c r="AG15" s="110">
        <f>SUM(D15,D16,G15,G16,J15,J16,M15,M16,P15,P16,V15,V16,Y15,Y16)</f>
        <v>1112</v>
      </c>
      <c r="AH15" s="110">
        <f>SUM(F15,F16,L15,L16,O15,O16,R15,R16,I15,I16,X15,X16,AA15,AA16,)</f>
        <v>1160</v>
      </c>
      <c r="AI15" s="145"/>
      <c r="AJ15" s="138">
        <f>IF(AF15=0,"",RANK(AF15,$AF$5:$AF$20))</f>
        <v>5</v>
      </c>
      <c r="AL15" s="146"/>
    </row>
    <row r="16" ht="30" customHeight="1" spans="1:38">
      <c r="A16" s="110"/>
      <c r="B16" s="110"/>
      <c r="C16" s="110"/>
      <c r="D16" s="119">
        <v>57</v>
      </c>
      <c r="E16" s="120" t="str">
        <f t="shared" si="8"/>
        <v>●</v>
      </c>
      <c r="F16" s="122">
        <v>93</v>
      </c>
      <c r="G16" s="119">
        <v>76</v>
      </c>
      <c r="H16" s="120" t="str">
        <f t="shared" si="0"/>
        <v>●</v>
      </c>
      <c r="I16" s="122">
        <v>95</v>
      </c>
      <c r="J16" s="119">
        <v>94</v>
      </c>
      <c r="K16" s="120" t="str">
        <f t="shared" si="9"/>
        <v>○</v>
      </c>
      <c r="L16" s="122">
        <v>80</v>
      </c>
      <c r="M16" s="119">
        <v>74</v>
      </c>
      <c r="N16" s="120" t="str">
        <f t="shared" si="11"/>
        <v>○</v>
      </c>
      <c r="O16" s="122">
        <v>69</v>
      </c>
      <c r="P16" s="119">
        <v>56</v>
      </c>
      <c r="Q16" s="120" t="str">
        <f t="shared" si="12"/>
        <v>●</v>
      </c>
      <c r="R16" s="122">
        <v>102</v>
      </c>
      <c r="S16" s="116"/>
      <c r="T16" s="117"/>
      <c r="U16" s="118"/>
      <c r="V16" s="119">
        <v>106</v>
      </c>
      <c r="W16" s="120" t="str">
        <f t="shared" si="5"/>
        <v>○</v>
      </c>
      <c r="X16" s="122">
        <v>44</v>
      </c>
      <c r="Y16" s="119">
        <v>117</v>
      </c>
      <c r="Z16" s="120" t="str">
        <f t="shared" si="6"/>
        <v>○</v>
      </c>
      <c r="AA16" s="122">
        <v>76</v>
      </c>
      <c r="AB16" s="135"/>
      <c r="AC16" s="136"/>
      <c r="AD16" s="136"/>
      <c r="AE16" s="137"/>
      <c r="AF16" s="138"/>
      <c r="AG16" s="110"/>
      <c r="AH16" s="110"/>
      <c r="AI16" s="145"/>
      <c r="AJ16" s="138"/>
      <c r="AL16" s="146"/>
    </row>
    <row r="17" ht="30" customHeight="1" spans="1:38">
      <c r="A17" s="110" t="s">
        <v>81</v>
      </c>
      <c r="B17" s="110"/>
      <c r="C17" s="110"/>
      <c r="D17" s="123">
        <v>64</v>
      </c>
      <c r="E17" s="115" t="str">
        <f t="shared" si="8"/>
        <v>●</v>
      </c>
      <c r="F17" s="124">
        <v>135</v>
      </c>
      <c r="G17" s="114">
        <v>77</v>
      </c>
      <c r="H17" s="115" t="str">
        <f t="shared" si="0"/>
        <v>●</v>
      </c>
      <c r="I17" s="121">
        <v>78</v>
      </c>
      <c r="J17" s="114">
        <v>78</v>
      </c>
      <c r="K17" s="115" t="str">
        <f t="shared" si="9"/>
        <v>●</v>
      </c>
      <c r="L17" s="121">
        <v>90</v>
      </c>
      <c r="M17" s="114">
        <v>55</v>
      </c>
      <c r="N17" s="115" t="str">
        <f t="shared" si="11"/>
        <v>●</v>
      </c>
      <c r="O17" s="121">
        <v>73</v>
      </c>
      <c r="P17" s="114">
        <v>63</v>
      </c>
      <c r="Q17" s="115" t="str">
        <f t="shared" si="12"/>
        <v>●</v>
      </c>
      <c r="R17" s="121">
        <v>92</v>
      </c>
      <c r="S17" s="114">
        <v>83</v>
      </c>
      <c r="T17" s="115" t="str">
        <f t="shared" ref="T17:T20" si="13">IF(S17&gt;U17,"○",IF(S17&lt;U17,"●",""))</f>
        <v>●</v>
      </c>
      <c r="U17" s="121">
        <v>92</v>
      </c>
      <c r="V17" s="129"/>
      <c r="W17" s="130"/>
      <c r="X17" s="131"/>
      <c r="Y17" s="114">
        <v>66</v>
      </c>
      <c r="Z17" s="115" t="str">
        <f t="shared" si="6"/>
        <v>●</v>
      </c>
      <c r="AA17" s="121">
        <v>83</v>
      </c>
      <c r="AB17" s="135">
        <f>COUNTIF(K17:K18,"○")+COUNTIF(H17:H18,"○")+COUNTIF(N17:N18,"○")+COUNTIF(T17:T18,"○")+COUNTIF(Z17:Z18,"○")+COUNTIF(Q17:Q18,"○")+COUNTIF(E17:E18,"○")</f>
        <v>1</v>
      </c>
      <c r="AC17" s="136" t="s">
        <v>90</v>
      </c>
      <c r="AD17" s="136">
        <f>COUNTIF(K17:K18,"●")+COUNTIF(H17:H18,"●")+COUNTIF(N17:N18,"●")+COUNTIF(E17:E18,"●")+COUNTIF(Z17:Z18,"●")+COUNTIF(T17:T18,"●")+COUNTIF(Q17:Q18,"●")</f>
        <v>13</v>
      </c>
      <c r="AE17" s="137" t="s">
        <v>91</v>
      </c>
      <c r="AF17" s="138">
        <f>(AB17*2)+(AD17*1)</f>
        <v>15</v>
      </c>
      <c r="AG17" s="110">
        <f>SUM(D17,D18,G17,G18,J17,J18,M17,M18,P17,P18,S17,S18,Y17,Y18)</f>
        <v>966</v>
      </c>
      <c r="AH17" s="110">
        <f>SUM(F17,F18,L17,L18,O17,O18,R17,R18,U17,U18,I18,I17,AA17,AA18,)</f>
        <v>1323</v>
      </c>
      <c r="AI17" s="138" t="s">
        <v>92</v>
      </c>
      <c r="AJ17" s="138">
        <v>8</v>
      </c>
      <c r="AL17" s="103">
        <f>(Y17+Y18)-(AA17+AA18)</f>
        <v>-9</v>
      </c>
    </row>
    <row r="18" ht="30" customHeight="1" spans="1:36">
      <c r="A18" s="110"/>
      <c r="B18" s="110"/>
      <c r="C18" s="110"/>
      <c r="D18" s="123">
        <v>56</v>
      </c>
      <c r="E18" s="120" t="str">
        <f t="shared" si="8"/>
        <v>●</v>
      </c>
      <c r="F18" s="124">
        <v>109</v>
      </c>
      <c r="G18" s="119">
        <v>85</v>
      </c>
      <c r="H18" s="120" t="str">
        <f t="shared" si="0"/>
        <v>●</v>
      </c>
      <c r="I18" s="122">
        <v>123</v>
      </c>
      <c r="J18" s="119">
        <v>82</v>
      </c>
      <c r="K18" s="120" t="str">
        <f t="shared" si="9"/>
        <v>●</v>
      </c>
      <c r="L18" s="122">
        <v>89</v>
      </c>
      <c r="M18" s="119">
        <v>71</v>
      </c>
      <c r="N18" s="120" t="str">
        <f t="shared" si="11"/>
        <v>●</v>
      </c>
      <c r="O18" s="122">
        <v>94</v>
      </c>
      <c r="P18" s="119">
        <v>66</v>
      </c>
      <c r="Q18" s="120" t="str">
        <f t="shared" si="12"/>
        <v>●</v>
      </c>
      <c r="R18" s="122">
        <v>91</v>
      </c>
      <c r="S18" s="119">
        <v>44</v>
      </c>
      <c r="T18" s="120" t="str">
        <f t="shared" si="13"/>
        <v>●</v>
      </c>
      <c r="U18" s="122">
        <v>106</v>
      </c>
      <c r="V18" s="116"/>
      <c r="W18" s="117"/>
      <c r="X18" s="118"/>
      <c r="Y18" s="119">
        <v>76</v>
      </c>
      <c r="Z18" s="120" t="str">
        <f t="shared" si="6"/>
        <v>○</v>
      </c>
      <c r="AA18" s="122">
        <v>68</v>
      </c>
      <c r="AB18" s="135"/>
      <c r="AC18" s="136"/>
      <c r="AD18" s="136"/>
      <c r="AE18" s="137"/>
      <c r="AF18" s="138"/>
      <c r="AG18" s="110"/>
      <c r="AH18" s="110"/>
      <c r="AI18" s="138"/>
      <c r="AJ18" s="138"/>
    </row>
    <row r="19" ht="30" customHeight="1" spans="1:38">
      <c r="A19" s="107" t="s">
        <v>82</v>
      </c>
      <c r="B19" s="108"/>
      <c r="C19" s="108"/>
      <c r="D19" s="114">
        <v>57</v>
      </c>
      <c r="E19" s="115" t="str">
        <f t="shared" si="8"/>
        <v>●</v>
      </c>
      <c r="F19" s="121">
        <v>133</v>
      </c>
      <c r="G19" s="114">
        <v>69</v>
      </c>
      <c r="H19" s="115" t="str">
        <f t="shared" si="0"/>
        <v>●</v>
      </c>
      <c r="I19" s="121">
        <v>99</v>
      </c>
      <c r="J19" s="114">
        <v>80</v>
      </c>
      <c r="K19" s="115" t="str">
        <f t="shared" si="9"/>
        <v>●</v>
      </c>
      <c r="L19" s="121">
        <v>84</v>
      </c>
      <c r="M19" s="114">
        <v>66</v>
      </c>
      <c r="N19" s="115" t="str">
        <f t="shared" si="11"/>
        <v>●</v>
      </c>
      <c r="O19" s="121">
        <v>89</v>
      </c>
      <c r="P19" s="114">
        <v>62</v>
      </c>
      <c r="Q19" s="115" t="str">
        <f t="shared" si="12"/>
        <v>●</v>
      </c>
      <c r="R19" s="121">
        <v>64</v>
      </c>
      <c r="S19" s="114">
        <v>83</v>
      </c>
      <c r="T19" s="115" t="str">
        <f t="shared" si="13"/>
        <v>●</v>
      </c>
      <c r="U19" s="121">
        <v>91</v>
      </c>
      <c r="V19" s="114">
        <v>83</v>
      </c>
      <c r="W19" s="115" t="str">
        <f>IF(V19&gt;X19,"○",IF(V19&lt;X19,"●",""))</f>
        <v>○</v>
      </c>
      <c r="X19" s="121">
        <v>66</v>
      </c>
      <c r="Y19" s="129"/>
      <c r="Z19" s="130"/>
      <c r="AA19" s="131"/>
      <c r="AB19" s="135">
        <f>COUNTIF(K19:K20,"○")+COUNTIF(H19:H20,"○")+COUNTIF(N19:N20,"○")+COUNTIF(T19:T20,"○")+COUNTIF(Q19:Q20,"○")+COUNTIF(W19:W20,"○")+COUNTIF(E19:E20,"○")</f>
        <v>1</v>
      </c>
      <c r="AC19" s="136" t="s">
        <v>90</v>
      </c>
      <c r="AD19" s="136">
        <f>COUNTIF(K19:K20,"●")+COUNTIF(H19:H20,"●")+COUNTIF(N19:N20,"●")+COUNTIF(E19:E20,"●")+COUNTIF(T19:T20,"●")+COUNTIF(W19:W20,"●")+COUNTIF(Q19:Q20,"●")</f>
        <v>13</v>
      </c>
      <c r="AE19" s="137" t="s">
        <v>91</v>
      </c>
      <c r="AF19" s="138">
        <f>(AB19*2)+(AD19*1)</f>
        <v>15</v>
      </c>
      <c r="AG19" s="110">
        <f>SUM(D19,D20,G19,G20,J19,J20,M19,M20,P19,P20,S19,S20,V19,V20)</f>
        <v>989</v>
      </c>
      <c r="AH19" s="110">
        <f>SUM(F19,F20,L19,L20,O19,O20,R19,R20,U19,U20,X19,X20,I19,I20,)</f>
        <v>1310</v>
      </c>
      <c r="AI19" s="144" t="s">
        <v>92</v>
      </c>
      <c r="AJ19" s="138">
        <f>IF(AF19=0,"",RANK(AF19,$AF$5:$AF$20))</f>
        <v>7</v>
      </c>
      <c r="AL19" s="103">
        <f>(V19+V20)-(X19+X20)</f>
        <v>9</v>
      </c>
    </row>
    <row r="20" ht="30" customHeight="1" spans="1:36">
      <c r="A20" s="108"/>
      <c r="B20" s="108"/>
      <c r="C20" s="108"/>
      <c r="D20" s="119">
        <v>62</v>
      </c>
      <c r="E20" s="120" t="str">
        <f t="shared" si="8"/>
        <v>●</v>
      </c>
      <c r="F20" s="122">
        <v>117</v>
      </c>
      <c r="G20" s="119">
        <v>74</v>
      </c>
      <c r="H20" s="120" t="str">
        <f t="shared" si="0"/>
        <v>●</v>
      </c>
      <c r="I20" s="122">
        <v>98</v>
      </c>
      <c r="J20" s="119">
        <v>60</v>
      </c>
      <c r="K20" s="120" t="str">
        <f t="shared" si="9"/>
        <v>●</v>
      </c>
      <c r="L20" s="122">
        <v>88</v>
      </c>
      <c r="M20" s="119">
        <v>72</v>
      </c>
      <c r="N20" s="120" t="str">
        <f t="shared" si="11"/>
        <v>●</v>
      </c>
      <c r="O20" s="122">
        <v>99</v>
      </c>
      <c r="P20" s="119">
        <v>77</v>
      </c>
      <c r="Q20" s="120" t="str">
        <f t="shared" si="12"/>
        <v>●</v>
      </c>
      <c r="R20" s="122">
        <v>89</v>
      </c>
      <c r="S20" s="119">
        <v>76</v>
      </c>
      <c r="T20" s="120" t="str">
        <f t="shared" si="13"/>
        <v>●</v>
      </c>
      <c r="U20" s="122">
        <v>117</v>
      </c>
      <c r="V20" s="119">
        <v>68</v>
      </c>
      <c r="W20" s="120" t="str">
        <f>IF(V20&gt;X20,"○",IF(V20&lt;X20,"●",""))</f>
        <v>●</v>
      </c>
      <c r="X20" s="122">
        <v>76</v>
      </c>
      <c r="Y20" s="116"/>
      <c r="Z20" s="117"/>
      <c r="AA20" s="118"/>
      <c r="AB20" s="135"/>
      <c r="AC20" s="136"/>
      <c r="AD20" s="136"/>
      <c r="AE20" s="137"/>
      <c r="AF20" s="138"/>
      <c r="AG20" s="110"/>
      <c r="AH20" s="110"/>
      <c r="AI20" s="144"/>
      <c r="AJ20" s="138"/>
    </row>
    <row r="21" ht="30" customHeight="1" spans="28:36">
      <c r="AB21" s="139">
        <f t="shared" ref="AB21:AH21" si="14">SUM(AB5:AB20)</f>
        <v>56</v>
      </c>
      <c r="AC21" s="139"/>
      <c r="AD21" s="139">
        <f t="shared" si="14"/>
        <v>56</v>
      </c>
      <c r="AE21" s="139"/>
      <c r="AF21" s="139">
        <f t="shared" si="14"/>
        <v>168</v>
      </c>
      <c r="AG21" s="139">
        <f t="shared" si="14"/>
        <v>9152</v>
      </c>
      <c r="AH21" s="139">
        <f t="shared" si="14"/>
        <v>9152</v>
      </c>
      <c r="AJ21" s="139"/>
    </row>
    <row r="23" customHeight="1" spans="4:35">
      <c r="D23" s="125" t="s">
        <v>93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AB23" s="140"/>
      <c r="AC23" s="140"/>
      <c r="AD23" s="140"/>
      <c r="AE23" s="140"/>
      <c r="AF23" s="141" t="str">
        <f>IF(AD22*3-5=AF22,"OK","NG")</f>
        <v>NG</v>
      </c>
      <c r="AG23" s="141" t="str">
        <f>IF(AG22-AH22=0,"OK",AG22-AH22)</f>
        <v>OK</v>
      </c>
      <c r="AH23" s="147"/>
      <c r="AI23" s="148"/>
    </row>
    <row r="24" customHeight="1" spans="4:28"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Y24" s="142"/>
      <c r="Z24" s="142"/>
      <c r="AA24" s="142"/>
      <c r="AB24" s="142"/>
    </row>
    <row r="26" customHeight="1" spans="4:15">
      <c r="D26" s="105" t="s">
        <v>94</v>
      </c>
      <c r="E26" s="126" t="s">
        <v>95</v>
      </c>
      <c r="F26" s="126"/>
      <c r="G26" s="126"/>
      <c r="H26" s="127" t="s">
        <v>96</v>
      </c>
      <c r="I26" s="128"/>
      <c r="J26" s="128"/>
      <c r="K26" s="128"/>
      <c r="L26" s="128"/>
      <c r="M26" s="128"/>
      <c r="N26" s="128"/>
      <c r="O26" s="128"/>
    </row>
    <row r="27" customHeight="1" spans="4:15">
      <c r="D27" s="105"/>
      <c r="E27" s="126"/>
      <c r="F27" s="126"/>
      <c r="G27" s="126"/>
      <c r="H27" s="128"/>
      <c r="I27" s="128"/>
      <c r="J27" s="128"/>
      <c r="K27" s="128"/>
      <c r="L27" s="128"/>
      <c r="M27" s="128"/>
      <c r="N27" s="128"/>
      <c r="O27" s="128"/>
    </row>
    <row r="28" customHeight="1" spans="4:15">
      <c r="D28" s="105" t="s">
        <v>94</v>
      </c>
      <c r="E28" s="126" t="s">
        <v>97</v>
      </c>
      <c r="F28" s="126"/>
      <c r="G28" s="126"/>
      <c r="H28" s="127" t="s">
        <v>76</v>
      </c>
      <c r="I28" s="128"/>
      <c r="J28" s="128"/>
      <c r="K28" s="128"/>
      <c r="L28" s="128"/>
      <c r="M28" s="128"/>
      <c r="N28" s="128"/>
      <c r="O28" s="128"/>
    </row>
    <row r="29" customHeight="1" spans="4:15">
      <c r="D29" s="105"/>
      <c r="E29" s="126"/>
      <c r="F29" s="126"/>
      <c r="G29" s="126"/>
      <c r="H29" s="128"/>
      <c r="I29" s="128"/>
      <c r="J29" s="128"/>
      <c r="K29" s="128"/>
      <c r="L29" s="128"/>
      <c r="M29" s="128"/>
      <c r="N29" s="128"/>
      <c r="O29" s="128"/>
    </row>
    <row r="30" customHeight="1" spans="4:15">
      <c r="D30" s="105" t="s">
        <v>94</v>
      </c>
      <c r="E30" s="126" t="s">
        <v>98</v>
      </c>
      <c r="F30" s="126"/>
      <c r="G30" s="126"/>
      <c r="H30" s="127" t="s">
        <v>79</v>
      </c>
      <c r="I30" s="128"/>
      <c r="J30" s="128"/>
      <c r="K30" s="128"/>
      <c r="L30" s="128"/>
      <c r="M30" s="128"/>
      <c r="N30" s="128"/>
      <c r="O30" s="128"/>
    </row>
    <row r="31" customHeight="1" spans="4:15">
      <c r="D31" s="105"/>
      <c r="E31" s="126"/>
      <c r="F31" s="126"/>
      <c r="G31" s="126"/>
      <c r="H31" s="128"/>
      <c r="I31" s="128"/>
      <c r="J31" s="128"/>
      <c r="K31" s="128"/>
      <c r="L31" s="128"/>
      <c r="M31" s="128"/>
      <c r="N31" s="128"/>
      <c r="O31" s="128"/>
    </row>
    <row r="32" customHeight="1" spans="4:15">
      <c r="D32" s="105" t="s">
        <v>94</v>
      </c>
      <c r="E32" s="126" t="s">
        <v>99</v>
      </c>
      <c r="F32" s="126"/>
      <c r="G32" s="126"/>
      <c r="H32" s="127" t="s">
        <v>100</v>
      </c>
      <c r="I32" s="128"/>
      <c r="J32" s="128"/>
      <c r="K32" s="128"/>
      <c r="L32" s="128"/>
      <c r="M32" s="128"/>
      <c r="N32" s="128"/>
      <c r="O32" s="128"/>
    </row>
    <row r="33" customHeight="1" spans="4:15">
      <c r="D33" s="105"/>
      <c r="E33" s="126"/>
      <c r="F33" s="126"/>
      <c r="G33" s="126"/>
      <c r="H33" s="128"/>
      <c r="I33" s="128"/>
      <c r="J33" s="128"/>
      <c r="K33" s="128"/>
      <c r="L33" s="128"/>
      <c r="M33" s="128"/>
      <c r="N33" s="128"/>
      <c r="O33" s="128"/>
    </row>
    <row r="34" customHeight="1" spans="4:24">
      <c r="D34" s="105" t="s">
        <v>94</v>
      </c>
      <c r="E34" s="126" t="s">
        <v>101</v>
      </c>
      <c r="F34" s="126"/>
      <c r="G34" s="126"/>
      <c r="H34" s="127" t="s">
        <v>80</v>
      </c>
      <c r="I34" s="128"/>
      <c r="J34" s="128"/>
      <c r="K34" s="128"/>
      <c r="L34" s="128"/>
      <c r="M34" s="128"/>
      <c r="N34" s="128"/>
      <c r="O34" s="128"/>
      <c r="Q34" s="128"/>
      <c r="R34" s="128"/>
      <c r="S34" s="128"/>
      <c r="T34" s="128"/>
      <c r="U34" s="128"/>
      <c r="V34" s="128"/>
      <c r="W34" s="128"/>
      <c r="X34" s="128"/>
    </row>
    <row r="35" customHeight="1" spans="4:15">
      <c r="D35" s="105"/>
      <c r="E35" s="126"/>
      <c r="F35" s="126"/>
      <c r="G35" s="126"/>
      <c r="H35" s="128"/>
      <c r="I35" s="128"/>
      <c r="J35" s="128"/>
      <c r="K35" s="128"/>
      <c r="L35" s="128"/>
      <c r="M35" s="128"/>
      <c r="N35" s="128"/>
      <c r="O35" s="128"/>
    </row>
    <row r="36" customHeight="1" spans="5:15">
      <c r="E36" s="126" t="s">
        <v>102</v>
      </c>
      <c r="F36" s="126"/>
      <c r="G36" s="126"/>
      <c r="H36" s="127" t="s">
        <v>77</v>
      </c>
      <c r="I36" s="128"/>
      <c r="J36" s="128"/>
      <c r="K36" s="128"/>
      <c r="L36" s="128"/>
      <c r="M36" s="128"/>
      <c r="N36" s="128"/>
      <c r="O36" s="128"/>
    </row>
    <row r="37" customHeight="1" spans="5:15">
      <c r="E37" s="126"/>
      <c r="F37" s="126"/>
      <c r="G37" s="126"/>
      <c r="H37" s="128"/>
      <c r="I37" s="128"/>
      <c r="J37" s="128"/>
      <c r="K37" s="128"/>
      <c r="L37" s="128"/>
      <c r="M37" s="128"/>
      <c r="N37" s="128"/>
      <c r="O37" s="128"/>
    </row>
    <row r="38" customHeight="1" spans="5:36">
      <c r="E38" s="126" t="s">
        <v>103</v>
      </c>
      <c r="F38" s="126"/>
      <c r="G38" s="126"/>
      <c r="H38" s="127" t="s">
        <v>104</v>
      </c>
      <c r="I38" s="128"/>
      <c r="J38" s="128"/>
      <c r="K38" s="128"/>
      <c r="L38" s="128"/>
      <c r="M38" s="128"/>
      <c r="N38" s="128"/>
      <c r="O38" s="128"/>
      <c r="R38" s="132" t="s">
        <v>105</v>
      </c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</row>
    <row r="39" customHeight="1" spans="5:36">
      <c r="E39" s="126"/>
      <c r="F39" s="126"/>
      <c r="G39" s="126"/>
      <c r="H39" s="128"/>
      <c r="I39" s="128"/>
      <c r="J39" s="128"/>
      <c r="K39" s="128"/>
      <c r="L39" s="128"/>
      <c r="M39" s="128"/>
      <c r="N39" s="128"/>
      <c r="O39" s="128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</row>
    <row r="40" customHeight="1" spans="5:36">
      <c r="E40" s="126" t="s">
        <v>106</v>
      </c>
      <c r="F40" s="126"/>
      <c r="G40" s="126"/>
      <c r="H40" s="127" t="s">
        <v>81</v>
      </c>
      <c r="I40" s="128"/>
      <c r="J40" s="128"/>
      <c r="K40" s="128"/>
      <c r="L40" s="128"/>
      <c r="M40" s="128"/>
      <c r="N40" s="128"/>
      <c r="O40" s="128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</row>
    <row r="41" customHeight="1" spans="5:36">
      <c r="E41" s="126"/>
      <c r="F41" s="126"/>
      <c r="G41" s="126"/>
      <c r="H41" s="128"/>
      <c r="I41" s="128"/>
      <c r="J41" s="128"/>
      <c r="K41" s="128"/>
      <c r="L41" s="128"/>
      <c r="M41" s="128"/>
      <c r="N41" s="128"/>
      <c r="O41" s="128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</row>
    <row r="74" customHeight="1" spans="4:4">
      <c r="D74" s="149"/>
    </row>
  </sheetData>
  <mergeCells count="131">
    <mergeCell ref="A1:AF1"/>
    <mergeCell ref="AG1:AJ1"/>
    <mergeCell ref="A2:C2"/>
    <mergeCell ref="AC2:AG2"/>
    <mergeCell ref="Y24:AB24"/>
    <mergeCell ref="D26:D27"/>
    <mergeCell ref="D28:D29"/>
    <mergeCell ref="D30:D31"/>
    <mergeCell ref="D32:D33"/>
    <mergeCell ref="D34:D35"/>
    <mergeCell ref="AB5:AB6"/>
    <mergeCell ref="AB7:AB8"/>
    <mergeCell ref="AB9:AB10"/>
    <mergeCell ref="AB11:AB12"/>
    <mergeCell ref="AB13:AB14"/>
    <mergeCell ref="AB15:AB16"/>
    <mergeCell ref="AB17:AB18"/>
    <mergeCell ref="AB19:AB20"/>
    <mergeCell ref="AC5:AC6"/>
    <mergeCell ref="AC7:AC8"/>
    <mergeCell ref="AC9:AC10"/>
    <mergeCell ref="AC11:AC12"/>
    <mergeCell ref="AC13:AC14"/>
    <mergeCell ref="AC15:AC16"/>
    <mergeCell ref="AC17:AC18"/>
    <mergeCell ref="AC19:AC20"/>
    <mergeCell ref="AD5:AD6"/>
    <mergeCell ref="AD7:AD8"/>
    <mergeCell ref="AD9:AD10"/>
    <mergeCell ref="AD11:AD12"/>
    <mergeCell ref="AD13:AD14"/>
    <mergeCell ref="AD15:AD16"/>
    <mergeCell ref="AD17:AD18"/>
    <mergeCell ref="AD19:AD20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F3:AF4"/>
    <mergeCell ref="AF5:AF6"/>
    <mergeCell ref="AF7:AF8"/>
    <mergeCell ref="AF9:AF10"/>
    <mergeCell ref="AF11:AF12"/>
    <mergeCell ref="AF13:AF14"/>
    <mergeCell ref="AF15:AF16"/>
    <mergeCell ref="AF17:AF18"/>
    <mergeCell ref="AF19:AF20"/>
    <mergeCell ref="AG3:AG4"/>
    <mergeCell ref="AG5:AG6"/>
    <mergeCell ref="AG7:AG8"/>
    <mergeCell ref="AG9:AG10"/>
    <mergeCell ref="AG11:AG12"/>
    <mergeCell ref="AG13:AG14"/>
    <mergeCell ref="AG15:AG16"/>
    <mergeCell ref="AG17:AG18"/>
    <mergeCell ref="AG19:AG20"/>
    <mergeCell ref="AH3:AH4"/>
    <mergeCell ref="AH5:AH6"/>
    <mergeCell ref="AH7:AH8"/>
    <mergeCell ref="AH9:AH10"/>
    <mergeCell ref="AH11:AH12"/>
    <mergeCell ref="AH13:AH14"/>
    <mergeCell ref="AH15:AH16"/>
    <mergeCell ref="AH17:AH18"/>
    <mergeCell ref="AH19:AH20"/>
    <mergeCell ref="AI3:AI4"/>
    <mergeCell ref="AI5:AI6"/>
    <mergeCell ref="AI7:AI8"/>
    <mergeCell ref="AI9:AI10"/>
    <mergeCell ref="AI11:AI12"/>
    <mergeCell ref="AI13:AI14"/>
    <mergeCell ref="AI15:AI16"/>
    <mergeCell ref="AI17:AI18"/>
    <mergeCell ref="AI19:AI20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3:C4"/>
    <mergeCell ref="D3:F4"/>
    <mergeCell ref="G3:I4"/>
    <mergeCell ref="J3:L4"/>
    <mergeCell ref="M3:O4"/>
    <mergeCell ref="P3:R4"/>
    <mergeCell ref="S3:U4"/>
    <mergeCell ref="V3:X4"/>
    <mergeCell ref="Y3:AA4"/>
    <mergeCell ref="AB3:AE4"/>
    <mergeCell ref="A5:C6"/>
    <mergeCell ref="D5:F6"/>
    <mergeCell ref="A7:C8"/>
    <mergeCell ref="G7:I8"/>
    <mergeCell ref="A9:C10"/>
    <mergeCell ref="J9:L10"/>
    <mergeCell ref="A11:C12"/>
    <mergeCell ref="M11:O12"/>
    <mergeCell ref="A13:C14"/>
    <mergeCell ref="P13:R14"/>
    <mergeCell ref="A15:C16"/>
    <mergeCell ref="S15:U16"/>
    <mergeCell ref="A17:C18"/>
    <mergeCell ref="V17:X18"/>
    <mergeCell ref="A19:C20"/>
    <mergeCell ref="Y19:AA20"/>
    <mergeCell ref="D23:P24"/>
    <mergeCell ref="E26:G27"/>
    <mergeCell ref="H26:O27"/>
    <mergeCell ref="E28:G29"/>
    <mergeCell ref="H28:O29"/>
    <mergeCell ref="E30:G31"/>
    <mergeCell ref="H30:O31"/>
    <mergeCell ref="E32:G33"/>
    <mergeCell ref="H32:O33"/>
    <mergeCell ref="E34:G35"/>
    <mergeCell ref="H34:O35"/>
    <mergeCell ref="E36:G37"/>
    <mergeCell ref="H36:O37"/>
    <mergeCell ref="E38:G39"/>
    <mergeCell ref="H38:O39"/>
    <mergeCell ref="E40:G41"/>
    <mergeCell ref="H40:O41"/>
    <mergeCell ref="R38:AJ41"/>
  </mergeCells>
  <hyperlinks>
    <hyperlink ref="AG1:AJ1" r:id="rId2" display=" HPリンク先"/>
  </hyperlinks>
  <pageMargins left="0.118055555555556" right="0.0784722222222222" top="0.944444444444444" bottom="0.354166666666667" header="0.314583333333333" footer="0.314583333333333"/>
  <pageSetup paperSize="9" scale="71" orientation="portrait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AC74"/>
  <sheetViews>
    <sheetView zoomScale="85" zoomScaleNormal="85" workbookViewId="0">
      <pane ySplit="2" topLeftCell="A33" activePane="bottomLeft" state="frozen"/>
      <selection/>
      <selection pane="bottomLeft" activeCell="J75" sqref="J75"/>
    </sheetView>
  </sheetViews>
  <sheetFormatPr defaultColWidth="4.87272727272727" defaultRowHeight="15"/>
  <cols>
    <col min="1" max="2" width="4.87272727272727" style="42"/>
    <col min="3" max="3" width="17.5" style="42" customWidth="1"/>
    <col min="4" max="4" width="13.2545454545455" style="42" customWidth="1"/>
    <col min="5" max="5" width="13.6272727272727" style="42" customWidth="1"/>
    <col min="6" max="6" width="17.5" style="43" customWidth="1"/>
    <col min="7" max="7" width="4.87272727272727" style="42"/>
    <col min="8" max="9" width="17.5" style="43" customWidth="1"/>
    <col min="10" max="13" width="4.87272727272727" style="42" customWidth="1"/>
    <col min="14" max="14" width="4.87272727272727" style="42"/>
    <col min="15" max="15" width="7.25454545454545" style="42" customWidth="1"/>
    <col min="16" max="16" width="6.05454545454545" style="42" customWidth="1"/>
    <col min="17" max="17" width="6.62727272727273" style="42" customWidth="1"/>
    <col min="18" max="26" width="4.87272727272727" style="42"/>
    <col min="27" max="27" width="7" style="42" customWidth="1"/>
    <col min="28" max="28" width="5.87272727272727" style="42" customWidth="1"/>
    <col min="29" max="29" width="7" style="42" customWidth="1"/>
    <col min="30" max="16384" width="4.87272727272727" style="42"/>
  </cols>
  <sheetData>
    <row r="1" ht="17" customHeight="1" spans="2:2">
      <c r="B1" s="44" t="s">
        <v>107</v>
      </c>
    </row>
    <row r="2" ht="17" customHeight="1" spans="2:24">
      <c r="B2" s="45"/>
      <c r="C2" s="46" t="s">
        <v>108</v>
      </c>
      <c r="D2" s="47" t="s">
        <v>109</v>
      </c>
      <c r="E2" s="48" t="s">
        <v>110</v>
      </c>
      <c r="F2" s="49" t="s">
        <v>111</v>
      </c>
      <c r="G2" s="46" t="s">
        <v>112</v>
      </c>
      <c r="H2" s="50" t="s">
        <v>92</v>
      </c>
      <c r="I2" s="75" t="s">
        <v>113</v>
      </c>
      <c r="J2" s="76" t="s">
        <v>114</v>
      </c>
      <c r="K2" s="76"/>
      <c r="L2" s="76"/>
      <c r="M2" s="76"/>
      <c r="N2" s="76"/>
      <c r="O2" s="76"/>
      <c r="P2" s="76"/>
      <c r="Q2" s="76"/>
      <c r="R2" s="76"/>
      <c r="S2" s="76"/>
      <c r="T2" s="85"/>
      <c r="U2" s="86" t="s">
        <v>74</v>
      </c>
      <c r="V2" s="86"/>
      <c r="W2" s="86"/>
      <c r="X2" s="86"/>
    </row>
    <row r="3" ht="17" customHeight="1" spans="2:24">
      <c r="B3" s="51" t="s">
        <v>115</v>
      </c>
      <c r="C3" s="52">
        <v>45087</v>
      </c>
      <c r="D3" s="53" t="s">
        <v>116</v>
      </c>
      <c r="E3" s="54" t="s">
        <v>117</v>
      </c>
      <c r="F3" s="55"/>
      <c r="G3" s="56"/>
      <c r="H3" s="55"/>
      <c r="I3" s="77"/>
      <c r="J3" s="78" t="s">
        <v>118</v>
      </c>
      <c r="K3" s="79" t="s">
        <v>119</v>
      </c>
      <c r="L3" s="79" t="s">
        <v>120</v>
      </c>
      <c r="M3" s="79" t="s">
        <v>121</v>
      </c>
      <c r="N3" s="79" t="s">
        <v>122</v>
      </c>
      <c r="O3" s="80"/>
      <c r="P3" s="79" t="s">
        <v>123</v>
      </c>
      <c r="Q3" s="79" t="s">
        <v>112</v>
      </c>
      <c r="R3" s="79" t="s">
        <v>123</v>
      </c>
      <c r="S3" s="80"/>
      <c r="T3" s="79" t="s">
        <v>118</v>
      </c>
      <c r="U3" s="79" t="s">
        <v>119</v>
      </c>
      <c r="V3" s="79" t="s">
        <v>120</v>
      </c>
      <c r="W3" s="79" t="s">
        <v>121</v>
      </c>
      <c r="X3" s="87" t="s">
        <v>122</v>
      </c>
    </row>
    <row r="4" ht="17" customHeight="1" spans="2:24">
      <c r="B4" s="57"/>
      <c r="C4" s="58"/>
      <c r="D4" s="41">
        <v>0.4375</v>
      </c>
      <c r="E4" s="59">
        <v>1</v>
      </c>
      <c r="F4" s="60" t="s">
        <v>96</v>
      </c>
      <c r="G4" s="61" t="s">
        <v>112</v>
      </c>
      <c r="H4" s="60" t="s">
        <v>79</v>
      </c>
      <c r="I4" s="60" t="s">
        <v>76</v>
      </c>
      <c r="J4" s="81">
        <v>19</v>
      </c>
      <c r="K4" s="82">
        <v>24</v>
      </c>
      <c r="L4" s="82">
        <v>26</v>
      </c>
      <c r="M4" s="82">
        <v>22</v>
      </c>
      <c r="N4" s="82"/>
      <c r="O4" s="82" t="str">
        <f t="shared" ref="O4:O7" si="0">IF(P4&gt;R4,"○",IF(P4&lt;R4,"●",""))</f>
        <v>○</v>
      </c>
      <c r="P4" s="82">
        <f t="shared" ref="P4:P7" si="1">SUM(J4:N4)</f>
        <v>91</v>
      </c>
      <c r="Q4" s="82" t="s">
        <v>112</v>
      </c>
      <c r="R4" s="82">
        <f t="shared" ref="R4:R7" si="2">SUM(T4:X4)</f>
        <v>50</v>
      </c>
      <c r="S4" s="82" t="str">
        <f t="shared" ref="S4:S7" si="3">IF(R4&gt;P4,"○",IF(R4&lt;P4,"●",""))</f>
        <v>●</v>
      </c>
      <c r="T4" s="82">
        <v>10</v>
      </c>
      <c r="U4" s="82">
        <v>15</v>
      </c>
      <c r="V4" s="82">
        <v>10</v>
      </c>
      <c r="W4" s="82">
        <v>15</v>
      </c>
      <c r="X4" s="88"/>
    </row>
    <row r="5" ht="17" customHeight="1" spans="2:24">
      <c r="B5" s="57"/>
      <c r="C5" s="62"/>
      <c r="D5" s="41">
        <v>0.510416666666667</v>
      </c>
      <c r="E5" s="59">
        <v>2</v>
      </c>
      <c r="F5" s="60" t="s">
        <v>76</v>
      </c>
      <c r="G5" s="61" t="s">
        <v>112</v>
      </c>
      <c r="H5" s="60" t="s">
        <v>81</v>
      </c>
      <c r="I5" s="60" t="s">
        <v>96</v>
      </c>
      <c r="J5" s="81">
        <v>29</v>
      </c>
      <c r="K5" s="82">
        <v>17</v>
      </c>
      <c r="L5" s="82">
        <v>18</v>
      </c>
      <c r="M5" s="82">
        <v>14</v>
      </c>
      <c r="N5" s="82"/>
      <c r="O5" s="82" t="str">
        <f t="shared" si="0"/>
        <v>○</v>
      </c>
      <c r="P5" s="82">
        <f t="shared" si="1"/>
        <v>78</v>
      </c>
      <c r="Q5" s="82" t="s">
        <v>112</v>
      </c>
      <c r="R5" s="82">
        <f t="shared" si="2"/>
        <v>77</v>
      </c>
      <c r="S5" s="82" t="str">
        <f t="shared" si="3"/>
        <v>●</v>
      </c>
      <c r="T5" s="82">
        <v>26</v>
      </c>
      <c r="U5" s="82">
        <v>16</v>
      </c>
      <c r="V5" s="82">
        <v>21</v>
      </c>
      <c r="W5" s="82">
        <v>14</v>
      </c>
      <c r="X5" s="88"/>
    </row>
    <row r="6" ht="17" customHeight="1" spans="2:24">
      <c r="B6" s="57"/>
      <c r="C6" s="58"/>
      <c r="D6" s="41">
        <v>0.583333333333333</v>
      </c>
      <c r="E6" s="59">
        <v>3</v>
      </c>
      <c r="F6" s="60" t="s">
        <v>124</v>
      </c>
      <c r="G6" s="61" t="s">
        <v>112</v>
      </c>
      <c r="H6" s="60" t="s">
        <v>77</v>
      </c>
      <c r="I6" s="60" t="s">
        <v>100</v>
      </c>
      <c r="J6" s="81">
        <v>14</v>
      </c>
      <c r="K6" s="82">
        <v>20</v>
      </c>
      <c r="L6" s="82">
        <v>19</v>
      </c>
      <c r="M6" s="82">
        <v>27</v>
      </c>
      <c r="N6" s="82"/>
      <c r="O6" s="82" t="str">
        <f t="shared" si="0"/>
        <v>●</v>
      </c>
      <c r="P6" s="82">
        <f t="shared" si="1"/>
        <v>80</v>
      </c>
      <c r="Q6" s="82" t="s">
        <v>112</v>
      </c>
      <c r="R6" s="82">
        <f t="shared" si="2"/>
        <v>84</v>
      </c>
      <c r="S6" s="82" t="str">
        <f t="shared" si="3"/>
        <v>○</v>
      </c>
      <c r="T6" s="82">
        <v>26</v>
      </c>
      <c r="U6" s="82">
        <v>22</v>
      </c>
      <c r="V6" s="82">
        <v>14</v>
      </c>
      <c r="W6" s="82">
        <v>22</v>
      </c>
      <c r="X6" s="88"/>
    </row>
    <row r="7" ht="17" customHeight="1" spans="2:24">
      <c r="B7" s="57"/>
      <c r="C7" s="58"/>
      <c r="D7" s="63">
        <v>0.65625</v>
      </c>
      <c r="E7" s="64">
        <v>4</v>
      </c>
      <c r="F7" s="60" t="s">
        <v>80</v>
      </c>
      <c r="G7" s="61" t="s">
        <v>112</v>
      </c>
      <c r="H7" s="60" t="s">
        <v>100</v>
      </c>
      <c r="I7" s="60" t="s">
        <v>77</v>
      </c>
      <c r="J7" s="81">
        <v>11</v>
      </c>
      <c r="K7" s="82">
        <v>13</v>
      </c>
      <c r="L7" s="82">
        <v>17</v>
      </c>
      <c r="M7" s="82">
        <v>19</v>
      </c>
      <c r="N7" s="82"/>
      <c r="O7" s="82" t="str">
        <f t="shared" si="0"/>
        <v>●</v>
      </c>
      <c r="P7" s="82">
        <f t="shared" si="1"/>
        <v>60</v>
      </c>
      <c r="Q7" s="82" t="s">
        <v>112</v>
      </c>
      <c r="R7" s="82">
        <f t="shared" si="2"/>
        <v>76</v>
      </c>
      <c r="S7" s="82" t="str">
        <f t="shared" si="3"/>
        <v>○</v>
      </c>
      <c r="T7" s="82">
        <v>16</v>
      </c>
      <c r="U7" s="82">
        <v>20</v>
      </c>
      <c r="V7" s="82">
        <v>17</v>
      </c>
      <c r="W7" s="82">
        <v>23</v>
      </c>
      <c r="X7" s="88"/>
    </row>
    <row r="8" ht="17" customHeight="1" spans="2:24">
      <c r="B8" s="57"/>
      <c r="C8" s="52">
        <v>45088</v>
      </c>
      <c r="D8" s="65" t="s">
        <v>125</v>
      </c>
      <c r="E8" s="66"/>
      <c r="F8" s="67"/>
      <c r="G8" s="68"/>
      <c r="H8" s="67"/>
      <c r="I8" s="83"/>
      <c r="J8" s="78"/>
      <c r="K8" s="79"/>
      <c r="L8" s="79"/>
      <c r="M8" s="79"/>
      <c r="N8" s="79"/>
      <c r="O8" s="80"/>
      <c r="P8" s="79" t="s">
        <v>123</v>
      </c>
      <c r="Q8" s="79" t="s">
        <v>112</v>
      </c>
      <c r="R8" s="79" t="s">
        <v>123</v>
      </c>
      <c r="S8" s="80"/>
      <c r="T8" s="79" t="s">
        <v>118</v>
      </c>
      <c r="U8" s="79" t="s">
        <v>119</v>
      </c>
      <c r="V8" s="79" t="s">
        <v>120</v>
      </c>
      <c r="W8" s="79" t="s">
        <v>121</v>
      </c>
      <c r="X8" s="87" t="s">
        <v>122</v>
      </c>
    </row>
    <row r="9" ht="17" customHeight="1" spans="2:24">
      <c r="B9" s="57"/>
      <c r="C9" s="58"/>
      <c r="D9" s="41">
        <v>0.416666666666667</v>
      </c>
      <c r="E9" s="59">
        <v>5</v>
      </c>
      <c r="F9" s="60" t="s">
        <v>77</v>
      </c>
      <c r="G9" s="61" t="s">
        <v>112</v>
      </c>
      <c r="H9" s="60" t="s">
        <v>96</v>
      </c>
      <c r="I9" s="60" t="s">
        <v>124</v>
      </c>
      <c r="J9" s="81">
        <v>12</v>
      </c>
      <c r="K9" s="82">
        <v>13</v>
      </c>
      <c r="L9" s="82">
        <v>12</v>
      </c>
      <c r="M9" s="82">
        <v>13</v>
      </c>
      <c r="N9" s="82"/>
      <c r="O9" s="82" t="str">
        <f t="shared" ref="O9:O11" si="4">IF(P9&gt;R9,"○",IF(P9&lt;R9,"●",""))</f>
        <v>●</v>
      </c>
      <c r="P9" s="84">
        <f t="shared" ref="P9:P11" si="5">SUM(J9:N9)</f>
        <v>50</v>
      </c>
      <c r="Q9" s="84" t="s">
        <v>112</v>
      </c>
      <c r="R9" s="84">
        <f t="shared" ref="R9:R11" si="6">SUM(T9:X9)</f>
        <v>86</v>
      </c>
      <c r="S9" s="82" t="str">
        <f t="shared" ref="S9:S11" si="7">IF(R9&gt;P9,"○",IF(R9&lt;P9,"●",""))</f>
        <v>○</v>
      </c>
      <c r="T9" s="82">
        <v>20</v>
      </c>
      <c r="U9" s="82">
        <v>21</v>
      </c>
      <c r="V9" s="82">
        <v>20</v>
      </c>
      <c r="W9" s="82">
        <v>25</v>
      </c>
      <c r="X9" s="88"/>
    </row>
    <row r="10" ht="17" customHeight="1" spans="2:24">
      <c r="B10" s="57"/>
      <c r="C10" s="62"/>
      <c r="D10" s="41">
        <v>0.489583333333333</v>
      </c>
      <c r="E10" s="59">
        <v>6</v>
      </c>
      <c r="F10" s="60" t="s">
        <v>79</v>
      </c>
      <c r="G10" s="61" t="s">
        <v>112</v>
      </c>
      <c r="H10" s="60" t="s">
        <v>124</v>
      </c>
      <c r="I10" s="60" t="s">
        <v>96</v>
      </c>
      <c r="J10" s="81">
        <v>16</v>
      </c>
      <c r="K10" s="82">
        <v>22</v>
      </c>
      <c r="L10" s="82">
        <v>16</v>
      </c>
      <c r="M10" s="82">
        <v>10</v>
      </c>
      <c r="N10" s="82"/>
      <c r="O10" s="82" t="str">
        <f t="shared" si="4"/>
        <v>○</v>
      </c>
      <c r="P10" s="82">
        <f t="shared" si="5"/>
        <v>64</v>
      </c>
      <c r="Q10" s="82" t="s">
        <v>112</v>
      </c>
      <c r="R10" s="84">
        <f t="shared" si="6"/>
        <v>62</v>
      </c>
      <c r="S10" s="82" t="str">
        <f t="shared" si="7"/>
        <v>●</v>
      </c>
      <c r="T10" s="82">
        <v>18</v>
      </c>
      <c r="U10" s="82">
        <v>17</v>
      </c>
      <c r="V10" s="82">
        <v>17</v>
      </c>
      <c r="W10" s="82">
        <v>10</v>
      </c>
      <c r="X10" s="88"/>
    </row>
    <row r="11" ht="17" customHeight="1" spans="2:24">
      <c r="B11" s="57"/>
      <c r="C11" s="58"/>
      <c r="D11" s="41">
        <v>0.5625</v>
      </c>
      <c r="E11" s="59">
        <v>7</v>
      </c>
      <c r="F11" s="60" t="s">
        <v>81</v>
      </c>
      <c r="G11" s="61" t="s">
        <v>112</v>
      </c>
      <c r="H11" s="60" t="s">
        <v>80</v>
      </c>
      <c r="I11" s="60" t="s">
        <v>79</v>
      </c>
      <c r="J11" s="81">
        <v>21</v>
      </c>
      <c r="K11" s="82">
        <v>13</v>
      </c>
      <c r="L11" s="82">
        <v>30</v>
      </c>
      <c r="M11" s="82">
        <v>19</v>
      </c>
      <c r="N11" s="82"/>
      <c r="O11" s="82" t="str">
        <f t="shared" si="4"/>
        <v>●</v>
      </c>
      <c r="P11" s="82">
        <f t="shared" si="5"/>
        <v>83</v>
      </c>
      <c r="Q11" s="82" t="s">
        <v>112</v>
      </c>
      <c r="R11" s="84">
        <f t="shared" si="6"/>
        <v>92</v>
      </c>
      <c r="S11" s="82" t="str">
        <f t="shared" si="7"/>
        <v>○</v>
      </c>
      <c r="T11" s="82">
        <v>28</v>
      </c>
      <c r="U11" s="82">
        <v>20</v>
      </c>
      <c r="V11" s="82">
        <v>23</v>
      </c>
      <c r="W11" s="82">
        <v>21</v>
      </c>
      <c r="X11" s="88"/>
    </row>
    <row r="12" ht="17" customHeight="1" spans="2:24">
      <c r="B12" s="69" t="s">
        <v>126</v>
      </c>
      <c r="C12" s="52">
        <v>45101</v>
      </c>
      <c r="D12" s="53" t="s">
        <v>127</v>
      </c>
      <c r="E12" s="70" t="s">
        <v>128</v>
      </c>
      <c r="F12" s="55"/>
      <c r="G12" s="56"/>
      <c r="H12" s="55"/>
      <c r="I12" s="77"/>
      <c r="J12" s="78" t="s">
        <v>118</v>
      </c>
      <c r="K12" s="79" t="s">
        <v>119</v>
      </c>
      <c r="L12" s="79" t="s">
        <v>120</v>
      </c>
      <c r="M12" s="79" t="s">
        <v>121</v>
      </c>
      <c r="N12" s="79" t="s">
        <v>122</v>
      </c>
      <c r="O12" s="80"/>
      <c r="P12" s="79" t="s">
        <v>123</v>
      </c>
      <c r="Q12" s="79" t="s">
        <v>112</v>
      </c>
      <c r="R12" s="79" t="s">
        <v>123</v>
      </c>
      <c r="S12" s="80"/>
      <c r="T12" s="79" t="s">
        <v>118</v>
      </c>
      <c r="U12" s="79" t="s">
        <v>119</v>
      </c>
      <c r="V12" s="79" t="s">
        <v>120</v>
      </c>
      <c r="W12" s="79" t="s">
        <v>121</v>
      </c>
      <c r="X12" s="87" t="s">
        <v>122</v>
      </c>
    </row>
    <row r="13" ht="17" customHeight="1" spans="2:24">
      <c r="B13" s="71"/>
      <c r="C13" s="58"/>
      <c r="D13" s="41">
        <v>0.4375</v>
      </c>
      <c r="E13" s="72">
        <v>8</v>
      </c>
      <c r="F13" s="60" t="s">
        <v>96</v>
      </c>
      <c r="G13" s="61" t="s">
        <v>112</v>
      </c>
      <c r="H13" s="60" t="s">
        <v>80</v>
      </c>
      <c r="I13" s="60" t="s">
        <v>124</v>
      </c>
      <c r="J13" s="81">
        <v>29</v>
      </c>
      <c r="K13" s="82">
        <v>31</v>
      </c>
      <c r="L13" s="82">
        <v>20</v>
      </c>
      <c r="M13" s="82">
        <v>24</v>
      </c>
      <c r="N13" s="82"/>
      <c r="O13" s="82" t="str">
        <f t="shared" ref="O13:O16" si="8">IF(P13&gt;R13,"○",IF(P13&lt;R13,"●",""))</f>
        <v>○</v>
      </c>
      <c r="P13" s="82">
        <f t="shared" ref="P13:P16" si="9">SUM(J13:N13)</f>
        <v>104</v>
      </c>
      <c r="Q13" s="82" t="s">
        <v>112</v>
      </c>
      <c r="R13" s="82">
        <f t="shared" ref="R13:R16" si="10">SUM(T13:X13)</f>
        <v>65</v>
      </c>
      <c r="S13" s="82" t="str">
        <f t="shared" ref="S13:S16" si="11">IF(R13&gt;P13,"○",IF(R13&lt;P13,"●",""))</f>
        <v>●</v>
      </c>
      <c r="T13" s="82">
        <v>10</v>
      </c>
      <c r="U13" s="82">
        <v>20</v>
      </c>
      <c r="V13" s="82">
        <v>21</v>
      </c>
      <c r="W13" s="82">
        <v>14</v>
      </c>
      <c r="X13" s="88"/>
    </row>
    <row r="14" ht="17" customHeight="1" spans="2:24">
      <c r="B14" s="71"/>
      <c r="C14" s="62"/>
      <c r="D14" s="41">
        <v>0.510416666666667</v>
      </c>
      <c r="E14" s="73">
        <v>9</v>
      </c>
      <c r="F14" s="60" t="s">
        <v>124</v>
      </c>
      <c r="G14" s="61" t="s">
        <v>112</v>
      </c>
      <c r="H14" s="60" t="s">
        <v>81</v>
      </c>
      <c r="I14" s="60" t="s">
        <v>80</v>
      </c>
      <c r="J14" s="81">
        <v>21</v>
      </c>
      <c r="K14" s="82">
        <v>14</v>
      </c>
      <c r="L14" s="82">
        <v>23</v>
      </c>
      <c r="M14" s="82">
        <v>25</v>
      </c>
      <c r="N14" s="82"/>
      <c r="O14" s="82" t="str">
        <f t="shared" si="8"/>
        <v>○</v>
      </c>
      <c r="P14" s="82">
        <f t="shared" si="9"/>
        <v>83</v>
      </c>
      <c r="Q14" s="82" t="s">
        <v>112</v>
      </c>
      <c r="R14" s="82">
        <f t="shared" si="10"/>
        <v>66</v>
      </c>
      <c r="S14" s="82" t="str">
        <f t="shared" si="11"/>
        <v>●</v>
      </c>
      <c r="T14" s="82">
        <v>18</v>
      </c>
      <c r="U14" s="82">
        <v>17</v>
      </c>
      <c r="V14" s="82">
        <v>14</v>
      </c>
      <c r="W14" s="82">
        <v>17</v>
      </c>
      <c r="X14" s="88"/>
    </row>
    <row r="15" ht="17" customHeight="1" spans="2:24">
      <c r="B15" s="71"/>
      <c r="C15" s="58"/>
      <c r="D15" s="41">
        <v>0.583333333333333</v>
      </c>
      <c r="E15" s="59">
        <v>10</v>
      </c>
      <c r="F15" s="60" t="s">
        <v>79</v>
      </c>
      <c r="G15" s="61" t="s">
        <v>112</v>
      </c>
      <c r="H15" s="60" t="s">
        <v>76</v>
      </c>
      <c r="I15" s="60" t="s">
        <v>100</v>
      </c>
      <c r="J15" s="81">
        <v>26</v>
      </c>
      <c r="K15" s="82">
        <v>25</v>
      </c>
      <c r="L15" s="82">
        <v>18</v>
      </c>
      <c r="M15" s="82">
        <v>13</v>
      </c>
      <c r="N15" s="82"/>
      <c r="O15" s="82" t="str">
        <f t="shared" si="8"/>
        <v>●</v>
      </c>
      <c r="P15" s="82">
        <f t="shared" si="9"/>
        <v>82</v>
      </c>
      <c r="Q15" s="82" t="s">
        <v>112</v>
      </c>
      <c r="R15" s="82">
        <f t="shared" si="10"/>
        <v>86</v>
      </c>
      <c r="S15" s="82" t="str">
        <f t="shared" si="11"/>
        <v>○</v>
      </c>
      <c r="T15" s="82">
        <v>21</v>
      </c>
      <c r="U15" s="82">
        <v>24</v>
      </c>
      <c r="V15" s="82">
        <v>21</v>
      </c>
      <c r="W15" s="82">
        <v>20</v>
      </c>
      <c r="X15" s="88"/>
    </row>
    <row r="16" ht="17" customHeight="1" spans="2:24">
      <c r="B16" s="71"/>
      <c r="C16" s="58"/>
      <c r="D16" s="63">
        <v>0.65625</v>
      </c>
      <c r="E16" s="59">
        <v>11</v>
      </c>
      <c r="F16" s="60" t="s">
        <v>77</v>
      </c>
      <c r="G16" s="61" t="s">
        <v>112</v>
      </c>
      <c r="H16" s="60" t="s">
        <v>100</v>
      </c>
      <c r="I16" s="60" t="s">
        <v>76</v>
      </c>
      <c r="J16" s="81">
        <v>19</v>
      </c>
      <c r="K16" s="82">
        <v>19</v>
      </c>
      <c r="L16" s="82">
        <v>23</v>
      </c>
      <c r="M16" s="82">
        <v>19</v>
      </c>
      <c r="N16" s="82"/>
      <c r="O16" s="82" t="str">
        <f t="shared" si="8"/>
        <v>○</v>
      </c>
      <c r="P16" s="82">
        <f t="shared" si="9"/>
        <v>80</v>
      </c>
      <c r="Q16" s="82" t="s">
        <v>112</v>
      </c>
      <c r="R16" s="82">
        <f t="shared" si="10"/>
        <v>66</v>
      </c>
      <c r="S16" s="82" t="str">
        <f t="shared" si="11"/>
        <v>●</v>
      </c>
      <c r="T16" s="82">
        <v>21</v>
      </c>
      <c r="U16" s="82">
        <v>16</v>
      </c>
      <c r="V16" s="82">
        <v>10</v>
      </c>
      <c r="W16" s="82">
        <v>19</v>
      </c>
      <c r="X16" s="88"/>
    </row>
    <row r="17" ht="17" customHeight="1" spans="2:24">
      <c r="B17" s="71"/>
      <c r="C17" s="52">
        <v>45102</v>
      </c>
      <c r="D17" s="65" t="s">
        <v>129</v>
      </c>
      <c r="E17" s="54"/>
      <c r="F17" s="67"/>
      <c r="G17" s="68"/>
      <c r="H17" s="67"/>
      <c r="I17" s="83"/>
      <c r="J17" s="78"/>
      <c r="K17" s="79"/>
      <c r="L17" s="79"/>
      <c r="M17" s="79"/>
      <c r="N17" s="79"/>
      <c r="O17" s="80"/>
      <c r="P17" s="79" t="s">
        <v>123</v>
      </c>
      <c r="Q17" s="79" t="s">
        <v>112</v>
      </c>
      <c r="R17" s="79" t="s">
        <v>123</v>
      </c>
      <c r="S17" s="80"/>
      <c r="T17" s="79" t="s">
        <v>118</v>
      </c>
      <c r="U17" s="79" t="s">
        <v>119</v>
      </c>
      <c r="V17" s="79" t="s">
        <v>120</v>
      </c>
      <c r="W17" s="79" t="s">
        <v>121</v>
      </c>
      <c r="X17" s="87" t="s">
        <v>122</v>
      </c>
    </row>
    <row r="18" ht="17" customHeight="1" spans="2:24">
      <c r="B18" s="71"/>
      <c r="C18" s="58"/>
      <c r="D18" s="41">
        <v>0.416666666666667</v>
      </c>
      <c r="E18" s="59">
        <v>12</v>
      </c>
      <c r="F18" s="60" t="s">
        <v>100</v>
      </c>
      <c r="G18" s="61" t="s">
        <v>112</v>
      </c>
      <c r="H18" s="60" t="s">
        <v>79</v>
      </c>
      <c r="I18" s="60" t="s">
        <v>77</v>
      </c>
      <c r="J18" s="81">
        <v>18</v>
      </c>
      <c r="K18" s="82">
        <v>13</v>
      </c>
      <c r="L18" s="82">
        <v>15</v>
      </c>
      <c r="M18" s="82">
        <v>16</v>
      </c>
      <c r="N18" s="82"/>
      <c r="O18" s="82" t="str">
        <f t="shared" ref="O18:O20" si="12">IF(P18&gt;R18,"○",IF(P18&lt;R18,"●",""))</f>
        <v>●</v>
      </c>
      <c r="P18" s="84">
        <f t="shared" ref="P18:P20" si="13">SUM(J18:N18)</f>
        <v>62</v>
      </c>
      <c r="Q18" s="84" t="s">
        <v>112</v>
      </c>
      <c r="R18" s="84">
        <f t="shared" ref="R18:R20" si="14">SUM(T18:X18)</f>
        <v>87</v>
      </c>
      <c r="S18" s="82" t="str">
        <f t="shared" ref="S18:S20" si="15">IF(R18&gt;P18,"○",IF(R18&lt;P18,"●",""))</f>
        <v>○</v>
      </c>
      <c r="T18" s="82">
        <v>22</v>
      </c>
      <c r="U18" s="82">
        <v>26</v>
      </c>
      <c r="V18" s="82">
        <v>15</v>
      </c>
      <c r="W18" s="82">
        <v>24</v>
      </c>
      <c r="X18" s="88"/>
    </row>
    <row r="19" ht="17" customHeight="1" spans="2:24">
      <c r="B19" s="71"/>
      <c r="C19" s="62"/>
      <c r="D19" s="41">
        <v>0.489583333333333</v>
      </c>
      <c r="E19" s="59">
        <v>13</v>
      </c>
      <c r="F19" s="60" t="s">
        <v>80</v>
      </c>
      <c r="G19" s="61" t="s">
        <v>112</v>
      </c>
      <c r="H19" s="60" t="s">
        <v>77</v>
      </c>
      <c r="I19" s="60" t="s">
        <v>79</v>
      </c>
      <c r="J19" s="81">
        <v>20</v>
      </c>
      <c r="K19" s="82">
        <v>32</v>
      </c>
      <c r="L19" s="82">
        <v>23</v>
      </c>
      <c r="M19" s="82">
        <v>26</v>
      </c>
      <c r="N19" s="82"/>
      <c r="O19" s="82" t="str">
        <f t="shared" si="12"/>
        <v>○</v>
      </c>
      <c r="P19" s="82">
        <f t="shared" si="13"/>
        <v>101</v>
      </c>
      <c r="Q19" s="82" t="s">
        <v>112</v>
      </c>
      <c r="R19" s="84">
        <f t="shared" si="14"/>
        <v>83</v>
      </c>
      <c r="S19" s="82" t="str">
        <f t="shared" si="15"/>
        <v>●</v>
      </c>
      <c r="T19" s="82">
        <v>20</v>
      </c>
      <c r="U19" s="82">
        <v>16</v>
      </c>
      <c r="V19" s="82">
        <v>24</v>
      </c>
      <c r="W19" s="82">
        <v>23</v>
      </c>
      <c r="X19" s="88"/>
    </row>
    <row r="20" ht="17" customHeight="1" spans="2:24">
      <c r="B20" s="71"/>
      <c r="C20" s="58"/>
      <c r="D20" s="41">
        <v>0.5625</v>
      </c>
      <c r="E20" s="59">
        <v>14</v>
      </c>
      <c r="F20" s="60" t="s">
        <v>76</v>
      </c>
      <c r="G20" s="61" t="s">
        <v>112</v>
      </c>
      <c r="H20" s="60" t="s">
        <v>124</v>
      </c>
      <c r="I20" s="60" t="s">
        <v>80</v>
      </c>
      <c r="J20" s="81">
        <v>27</v>
      </c>
      <c r="K20" s="82">
        <v>22</v>
      </c>
      <c r="L20" s="82">
        <v>21</v>
      </c>
      <c r="M20" s="82">
        <v>29</v>
      </c>
      <c r="N20" s="82"/>
      <c r="O20" s="82" t="str">
        <f t="shared" si="12"/>
        <v>○</v>
      </c>
      <c r="P20" s="82">
        <f t="shared" si="13"/>
        <v>99</v>
      </c>
      <c r="Q20" s="82" t="s">
        <v>112</v>
      </c>
      <c r="R20" s="84">
        <f t="shared" si="14"/>
        <v>69</v>
      </c>
      <c r="S20" s="82" t="str">
        <f t="shared" si="15"/>
        <v>●</v>
      </c>
      <c r="T20" s="82">
        <v>14</v>
      </c>
      <c r="U20" s="82">
        <v>14</v>
      </c>
      <c r="V20" s="82">
        <v>25</v>
      </c>
      <c r="W20" s="82">
        <v>16</v>
      </c>
      <c r="X20" s="88"/>
    </row>
    <row r="21" ht="17" customHeight="1" spans="2:24">
      <c r="B21" s="69" t="s">
        <v>130</v>
      </c>
      <c r="C21" s="52">
        <v>45129</v>
      </c>
      <c r="D21" s="53" t="s">
        <v>131</v>
      </c>
      <c r="E21" s="74" t="s">
        <v>132</v>
      </c>
      <c r="F21" s="55"/>
      <c r="G21" s="56"/>
      <c r="H21" s="55"/>
      <c r="I21" s="77"/>
      <c r="J21" s="78" t="s">
        <v>118</v>
      </c>
      <c r="K21" s="79" t="s">
        <v>119</v>
      </c>
      <c r="L21" s="79" t="s">
        <v>120</v>
      </c>
      <c r="M21" s="79" t="s">
        <v>121</v>
      </c>
      <c r="N21" s="79" t="s">
        <v>122</v>
      </c>
      <c r="O21" s="80"/>
      <c r="P21" s="79" t="s">
        <v>123</v>
      </c>
      <c r="Q21" s="79" t="s">
        <v>112</v>
      </c>
      <c r="R21" s="79" t="s">
        <v>123</v>
      </c>
      <c r="S21" s="80"/>
      <c r="T21" s="79" t="s">
        <v>118</v>
      </c>
      <c r="U21" s="79" t="s">
        <v>119</v>
      </c>
      <c r="V21" s="79" t="s">
        <v>120</v>
      </c>
      <c r="W21" s="79" t="s">
        <v>121</v>
      </c>
      <c r="X21" s="87" t="s">
        <v>122</v>
      </c>
    </row>
    <row r="22" ht="17" customHeight="1" spans="2:24">
      <c r="B22" s="71"/>
      <c r="C22" s="58"/>
      <c r="D22" s="41">
        <v>0.4375</v>
      </c>
      <c r="E22" s="59">
        <v>15</v>
      </c>
      <c r="F22" s="60" t="s">
        <v>124</v>
      </c>
      <c r="G22" s="61" t="s">
        <v>112</v>
      </c>
      <c r="H22" s="60" t="s">
        <v>100</v>
      </c>
      <c r="I22" s="60" t="s">
        <v>79</v>
      </c>
      <c r="J22" s="81">
        <v>17</v>
      </c>
      <c r="K22" s="82">
        <v>27</v>
      </c>
      <c r="L22" s="82">
        <v>14</v>
      </c>
      <c r="M22" s="82">
        <v>8</v>
      </c>
      <c r="N22" s="82"/>
      <c r="O22" s="82" t="str">
        <f t="shared" ref="O22:O25" si="16">IF(P22&gt;R22,"○",IF(P22&lt;R22,"●",""))</f>
        <v>●</v>
      </c>
      <c r="P22" s="82">
        <f t="shared" ref="P22:P25" si="17">SUM(J22:N22)</f>
        <v>66</v>
      </c>
      <c r="Q22" s="82" t="s">
        <v>112</v>
      </c>
      <c r="R22" s="82">
        <f t="shared" ref="R22:R25" si="18">SUM(T22:X22)</f>
        <v>89</v>
      </c>
      <c r="S22" s="82" t="str">
        <f t="shared" ref="S22:S25" si="19">IF(R22&gt;P22,"○",IF(R22&lt;P22,"●",""))</f>
        <v>○</v>
      </c>
      <c r="T22" s="82">
        <v>26</v>
      </c>
      <c r="U22" s="82">
        <v>23</v>
      </c>
      <c r="V22" s="82">
        <v>20</v>
      </c>
      <c r="W22" s="82">
        <v>20</v>
      </c>
      <c r="X22" s="88"/>
    </row>
    <row r="23" ht="17" customHeight="1" spans="2:24">
      <c r="B23" s="71"/>
      <c r="C23" s="62"/>
      <c r="D23" s="41">
        <v>0.510416666666667</v>
      </c>
      <c r="E23" s="59">
        <v>16</v>
      </c>
      <c r="F23" s="60" t="s">
        <v>79</v>
      </c>
      <c r="G23" s="61" t="s">
        <v>112</v>
      </c>
      <c r="H23" s="60" t="s">
        <v>80</v>
      </c>
      <c r="I23" s="60" t="s">
        <v>100</v>
      </c>
      <c r="J23" s="81">
        <v>9</v>
      </c>
      <c r="K23" s="82">
        <v>28</v>
      </c>
      <c r="L23" s="82">
        <v>15</v>
      </c>
      <c r="M23" s="82">
        <v>31</v>
      </c>
      <c r="N23" s="82"/>
      <c r="O23" s="82" t="str">
        <f t="shared" si="16"/>
        <v>○</v>
      </c>
      <c r="P23" s="82">
        <f t="shared" si="17"/>
        <v>83</v>
      </c>
      <c r="Q23" s="82" t="s">
        <v>112</v>
      </c>
      <c r="R23" s="82">
        <f t="shared" si="18"/>
        <v>68</v>
      </c>
      <c r="S23" s="82" t="str">
        <f t="shared" si="19"/>
        <v>●</v>
      </c>
      <c r="T23" s="82">
        <v>19</v>
      </c>
      <c r="U23" s="82">
        <v>11</v>
      </c>
      <c r="V23" s="82">
        <v>29</v>
      </c>
      <c r="W23" s="82">
        <v>9</v>
      </c>
      <c r="X23" s="88"/>
    </row>
    <row r="24" ht="17" customHeight="1" spans="2:24">
      <c r="B24" s="71"/>
      <c r="C24" s="58"/>
      <c r="D24" s="41">
        <v>0.583333333333333</v>
      </c>
      <c r="E24" s="59">
        <v>17</v>
      </c>
      <c r="F24" s="60" t="s">
        <v>76</v>
      </c>
      <c r="G24" s="61" t="s">
        <v>112</v>
      </c>
      <c r="H24" s="60" t="s">
        <v>96</v>
      </c>
      <c r="I24" s="60" t="s">
        <v>81</v>
      </c>
      <c r="J24" s="81">
        <v>15</v>
      </c>
      <c r="K24" s="82">
        <v>27</v>
      </c>
      <c r="L24" s="82">
        <v>14</v>
      </c>
      <c r="M24" s="82">
        <v>18</v>
      </c>
      <c r="N24" s="82"/>
      <c r="O24" s="82" t="str">
        <f t="shared" si="16"/>
        <v>●</v>
      </c>
      <c r="P24" s="82">
        <f t="shared" si="17"/>
        <v>74</v>
      </c>
      <c r="Q24" s="82" t="s">
        <v>112</v>
      </c>
      <c r="R24" s="82">
        <f t="shared" si="18"/>
        <v>93</v>
      </c>
      <c r="S24" s="82" t="str">
        <f t="shared" si="19"/>
        <v>○</v>
      </c>
      <c r="T24" s="82">
        <v>22</v>
      </c>
      <c r="U24" s="82">
        <v>27</v>
      </c>
      <c r="V24" s="82">
        <v>22</v>
      </c>
      <c r="W24" s="82">
        <v>22</v>
      </c>
      <c r="X24" s="88"/>
    </row>
    <row r="25" ht="17" customHeight="1" spans="2:24">
      <c r="B25" s="71"/>
      <c r="C25" s="58"/>
      <c r="D25" s="63">
        <v>0.65625</v>
      </c>
      <c r="E25" s="64">
        <v>18</v>
      </c>
      <c r="F25" s="60" t="s">
        <v>81</v>
      </c>
      <c r="G25" s="61" t="s">
        <v>112</v>
      </c>
      <c r="H25" s="60" t="s">
        <v>77</v>
      </c>
      <c r="I25" s="60" t="s">
        <v>96</v>
      </c>
      <c r="J25" s="81">
        <v>19</v>
      </c>
      <c r="K25" s="82">
        <v>22</v>
      </c>
      <c r="L25" s="82">
        <v>18</v>
      </c>
      <c r="M25" s="82">
        <v>19</v>
      </c>
      <c r="N25" s="82"/>
      <c r="O25" s="82" t="str">
        <f t="shared" si="16"/>
        <v>●</v>
      </c>
      <c r="P25" s="82">
        <f t="shared" si="17"/>
        <v>78</v>
      </c>
      <c r="Q25" s="82" t="s">
        <v>112</v>
      </c>
      <c r="R25" s="82">
        <f t="shared" si="18"/>
        <v>90</v>
      </c>
      <c r="S25" s="82" t="str">
        <f t="shared" si="19"/>
        <v>○</v>
      </c>
      <c r="T25" s="82">
        <v>21</v>
      </c>
      <c r="U25" s="82">
        <v>29</v>
      </c>
      <c r="V25" s="82">
        <v>18</v>
      </c>
      <c r="W25" s="82">
        <v>22</v>
      </c>
      <c r="X25" s="88"/>
    </row>
    <row r="26" ht="17" customHeight="1" spans="2:24">
      <c r="B26" s="71"/>
      <c r="C26" s="52">
        <v>45130</v>
      </c>
      <c r="D26" s="65" t="s">
        <v>133</v>
      </c>
      <c r="E26" s="66"/>
      <c r="F26" s="67"/>
      <c r="G26" s="68"/>
      <c r="H26" s="67"/>
      <c r="I26" s="83"/>
      <c r="J26" s="78"/>
      <c r="K26" s="79"/>
      <c r="L26" s="79"/>
      <c r="M26" s="79"/>
      <c r="N26" s="79"/>
      <c r="O26" s="80"/>
      <c r="P26" s="79" t="s">
        <v>123</v>
      </c>
      <c r="Q26" s="79" t="s">
        <v>112</v>
      </c>
      <c r="R26" s="79" t="s">
        <v>123</v>
      </c>
      <c r="S26" s="80"/>
      <c r="T26" s="79" t="s">
        <v>118</v>
      </c>
      <c r="U26" s="79" t="s">
        <v>119</v>
      </c>
      <c r="V26" s="79" t="s">
        <v>120</v>
      </c>
      <c r="W26" s="79" t="s">
        <v>121</v>
      </c>
      <c r="X26" s="87" t="s">
        <v>122</v>
      </c>
    </row>
    <row r="27" ht="17" customHeight="1" spans="2:24">
      <c r="B27" s="71"/>
      <c r="C27" s="58"/>
      <c r="D27" s="41">
        <v>0.416666666666667</v>
      </c>
      <c r="E27" s="59">
        <v>19</v>
      </c>
      <c r="F27" s="60" t="s">
        <v>80</v>
      </c>
      <c r="G27" s="61" t="s">
        <v>112</v>
      </c>
      <c r="H27" s="60" t="s">
        <v>76</v>
      </c>
      <c r="I27" s="60" t="s">
        <v>96</v>
      </c>
      <c r="J27" s="81">
        <v>15</v>
      </c>
      <c r="K27" s="82">
        <v>16</v>
      </c>
      <c r="L27" s="82">
        <v>19</v>
      </c>
      <c r="M27" s="82">
        <v>5</v>
      </c>
      <c r="N27" s="82"/>
      <c r="O27" s="82" t="str">
        <f t="shared" ref="O27:O29" si="20">IF(P27&gt;R27,"○",IF(P27&lt;R27,"●",""))</f>
        <v>●</v>
      </c>
      <c r="P27" s="84">
        <f t="shared" ref="P27:P29" si="21">SUM(J27:N27)</f>
        <v>55</v>
      </c>
      <c r="Q27" s="84" t="s">
        <v>112</v>
      </c>
      <c r="R27" s="84">
        <f t="shared" ref="R27:R29" si="22">SUM(T27:X27)</f>
        <v>89</v>
      </c>
      <c r="S27" s="82" t="str">
        <f t="shared" ref="S27:S29" si="23">IF(R27&gt;P27,"○",IF(R27&lt;P27,"●",""))</f>
        <v>○</v>
      </c>
      <c r="T27" s="82">
        <v>19</v>
      </c>
      <c r="U27" s="82">
        <v>25</v>
      </c>
      <c r="V27" s="82">
        <v>22</v>
      </c>
      <c r="W27" s="82">
        <v>23</v>
      </c>
      <c r="X27" s="88"/>
    </row>
    <row r="28" ht="17" customHeight="1" spans="2:24">
      <c r="B28" s="71"/>
      <c r="C28" s="62"/>
      <c r="D28" s="41">
        <v>0.489583333333333</v>
      </c>
      <c r="E28" s="59">
        <v>20</v>
      </c>
      <c r="F28" s="60" t="s">
        <v>96</v>
      </c>
      <c r="G28" s="61" t="s">
        <v>112</v>
      </c>
      <c r="H28" s="60" t="s">
        <v>124</v>
      </c>
      <c r="I28" s="60" t="s">
        <v>80</v>
      </c>
      <c r="J28" s="81">
        <v>36</v>
      </c>
      <c r="K28" s="82">
        <v>42</v>
      </c>
      <c r="L28" s="82">
        <v>28</v>
      </c>
      <c r="M28" s="82">
        <v>27</v>
      </c>
      <c r="N28" s="82"/>
      <c r="O28" s="82" t="str">
        <f t="shared" si="20"/>
        <v>○</v>
      </c>
      <c r="P28" s="82">
        <f t="shared" si="21"/>
        <v>133</v>
      </c>
      <c r="Q28" s="82" t="s">
        <v>112</v>
      </c>
      <c r="R28" s="84">
        <f t="shared" si="22"/>
        <v>57</v>
      </c>
      <c r="S28" s="82" t="str">
        <f t="shared" si="23"/>
        <v>●</v>
      </c>
      <c r="T28" s="82">
        <v>16</v>
      </c>
      <c r="U28" s="82">
        <v>13</v>
      </c>
      <c r="V28" s="82">
        <v>12</v>
      </c>
      <c r="W28" s="82">
        <v>16</v>
      </c>
      <c r="X28" s="88"/>
    </row>
    <row r="29" ht="17" customHeight="1" spans="2:24">
      <c r="B29" s="71"/>
      <c r="C29" s="58"/>
      <c r="D29" s="41">
        <v>0.5625</v>
      </c>
      <c r="E29" s="59">
        <v>21</v>
      </c>
      <c r="F29" s="60" t="s">
        <v>100</v>
      </c>
      <c r="G29" s="61" t="s">
        <v>112</v>
      </c>
      <c r="H29" s="60" t="s">
        <v>81</v>
      </c>
      <c r="I29" s="60" t="s">
        <v>124</v>
      </c>
      <c r="J29" s="81">
        <v>10</v>
      </c>
      <c r="K29" s="82">
        <v>29</v>
      </c>
      <c r="L29" s="82">
        <v>19</v>
      </c>
      <c r="M29" s="82">
        <v>15</v>
      </c>
      <c r="N29" s="82"/>
      <c r="O29" s="82" t="str">
        <f t="shared" si="20"/>
        <v>○</v>
      </c>
      <c r="P29" s="82">
        <f t="shared" si="21"/>
        <v>73</v>
      </c>
      <c r="Q29" s="82" t="s">
        <v>112</v>
      </c>
      <c r="R29" s="84">
        <f t="shared" si="22"/>
        <v>55</v>
      </c>
      <c r="S29" s="82" t="str">
        <f t="shared" si="23"/>
        <v>●</v>
      </c>
      <c r="T29" s="82">
        <v>14</v>
      </c>
      <c r="U29" s="82">
        <v>9</v>
      </c>
      <c r="V29" s="82">
        <v>16</v>
      </c>
      <c r="W29" s="82">
        <v>16</v>
      </c>
      <c r="X29" s="88"/>
    </row>
    <row r="30" ht="17" customHeight="1" spans="2:24">
      <c r="B30" s="69" t="s">
        <v>134</v>
      </c>
      <c r="C30" s="52">
        <v>45171</v>
      </c>
      <c r="D30" s="53" t="s">
        <v>135</v>
      </c>
      <c r="E30" s="74" t="s">
        <v>136</v>
      </c>
      <c r="F30" s="55"/>
      <c r="G30" s="56"/>
      <c r="H30" s="55"/>
      <c r="I30" s="77"/>
      <c r="J30" s="78" t="s">
        <v>118</v>
      </c>
      <c r="K30" s="79" t="s">
        <v>119</v>
      </c>
      <c r="L30" s="79" t="s">
        <v>120</v>
      </c>
      <c r="M30" s="79" t="s">
        <v>121</v>
      </c>
      <c r="N30" s="79" t="s">
        <v>122</v>
      </c>
      <c r="O30" s="80"/>
      <c r="P30" s="79" t="s">
        <v>123</v>
      </c>
      <c r="Q30" s="79" t="s">
        <v>112</v>
      </c>
      <c r="R30" s="79" t="s">
        <v>123</v>
      </c>
      <c r="S30" s="80"/>
      <c r="T30" s="79" t="s">
        <v>118</v>
      </c>
      <c r="U30" s="79" t="s">
        <v>119</v>
      </c>
      <c r="V30" s="79" t="s">
        <v>120</v>
      </c>
      <c r="W30" s="79" t="s">
        <v>121</v>
      </c>
      <c r="X30" s="87" t="s">
        <v>122</v>
      </c>
    </row>
    <row r="31" ht="17" customHeight="1" spans="2:24">
      <c r="B31" s="71"/>
      <c r="C31" s="58"/>
      <c r="D31" s="41">
        <v>0.4375</v>
      </c>
      <c r="E31" s="59">
        <v>22</v>
      </c>
      <c r="F31" s="60" t="s">
        <v>80</v>
      </c>
      <c r="G31" s="61" t="s">
        <v>112</v>
      </c>
      <c r="H31" s="60" t="s">
        <v>124</v>
      </c>
      <c r="I31" s="60" t="s">
        <v>76</v>
      </c>
      <c r="J31" s="81">
        <v>20</v>
      </c>
      <c r="K31" s="82">
        <v>19</v>
      </c>
      <c r="L31" s="82">
        <v>23</v>
      </c>
      <c r="M31" s="82">
        <v>29</v>
      </c>
      <c r="N31" s="82"/>
      <c r="O31" s="82" t="str">
        <f t="shared" ref="O31:O34" si="24">IF(P31&gt;R31,"○",IF(P31&lt;R31,"●",""))</f>
        <v>○</v>
      </c>
      <c r="P31" s="82">
        <f t="shared" ref="P31:P34" si="25">SUM(J31:N31)</f>
        <v>91</v>
      </c>
      <c r="Q31" s="82" t="s">
        <v>112</v>
      </c>
      <c r="R31" s="82">
        <f t="shared" ref="R31:R34" si="26">SUM(T31:X31)</f>
        <v>83</v>
      </c>
      <c r="S31" s="82" t="str">
        <f t="shared" ref="S31:S34" si="27">IF(R31&gt;P31,"○",IF(R31&lt;P31,"●",""))</f>
        <v>●</v>
      </c>
      <c r="T31" s="82">
        <v>17</v>
      </c>
      <c r="U31" s="82">
        <v>21</v>
      </c>
      <c r="V31" s="82">
        <v>22</v>
      </c>
      <c r="W31" s="82">
        <v>23</v>
      </c>
      <c r="X31" s="88"/>
    </row>
    <row r="32" ht="17" customHeight="1" spans="2:24">
      <c r="B32" s="71"/>
      <c r="C32" s="62"/>
      <c r="D32" s="41">
        <v>0.510416666666667</v>
      </c>
      <c r="E32" s="59">
        <v>23</v>
      </c>
      <c r="F32" s="60" t="s">
        <v>77</v>
      </c>
      <c r="G32" s="61" t="s">
        <v>112</v>
      </c>
      <c r="H32" s="60" t="s">
        <v>76</v>
      </c>
      <c r="I32" s="60" t="s">
        <v>124</v>
      </c>
      <c r="J32" s="81">
        <v>12</v>
      </c>
      <c r="K32" s="82">
        <v>27</v>
      </c>
      <c r="L32" s="82">
        <v>20</v>
      </c>
      <c r="M32" s="82">
        <v>13</v>
      </c>
      <c r="N32" s="82"/>
      <c r="O32" s="82" t="str">
        <f t="shared" si="24"/>
        <v>●</v>
      </c>
      <c r="P32" s="82">
        <f t="shared" si="25"/>
        <v>72</v>
      </c>
      <c r="Q32" s="82" t="s">
        <v>112</v>
      </c>
      <c r="R32" s="82">
        <f t="shared" si="26"/>
        <v>92</v>
      </c>
      <c r="S32" s="82" t="str">
        <f t="shared" si="27"/>
        <v>○</v>
      </c>
      <c r="T32" s="82">
        <v>23</v>
      </c>
      <c r="U32" s="82">
        <v>11</v>
      </c>
      <c r="V32" s="82">
        <v>25</v>
      </c>
      <c r="W32" s="82">
        <v>33</v>
      </c>
      <c r="X32" s="88"/>
    </row>
    <row r="33" ht="17" customHeight="1" spans="2:24">
      <c r="B33" s="71"/>
      <c r="C33" s="58"/>
      <c r="D33" s="41">
        <v>0.583333333333333</v>
      </c>
      <c r="E33" s="59">
        <v>24</v>
      </c>
      <c r="F33" s="60" t="s">
        <v>96</v>
      </c>
      <c r="G33" s="61" t="s">
        <v>112</v>
      </c>
      <c r="H33" s="60" t="s">
        <v>100</v>
      </c>
      <c r="I33" s="60" t="s">
        <v>81</v>
      </c>
      <c r="J33" s="81">
        <v>32</v>
      </c>
      <c r="K33" s="82">
        <v>38</v>
      </c>
      <c r="L33" s="82">
        <v>38</v>
      </c>
      <c r="M33" s="82">
        <v>24</v>
      </c>
      <c r="N33" s="82"/>
      <c r="O33" s="82" t="str">
        <f t="shared" si="24"/>
        <v>○</v>
      </c>
      <c r="P33" s="82">
        <f t="shared" si="25"/>
        <v>132</v>
      </c>
      <c r="Q33" s="82" t="s">
        <v>112</v>
      </c>
      <c r="R33" s="82">
        <f t="shared" si="26"/>
        <v>56</v>
      </c>
      <c r="S33" s="82" t="str">
        <f t="shared" si="27"/>
        <v>●</v>
      </c>
      <c r="T33" s="82">
        <v>13</v>
      </c>
      <c r="U33" s="82">
        <v>13</v>
      </c>
      <c r="V33" s="82">
        <v>12</v>
      </c>
      <c r="W33" s="82">
        <v>18</v>
      </c>
      <c r="X33" s="88"/>
    </row>
    <row r="34" ht="17" customHeight="1" spans="2:24">
      <c r="B34" s="71"/>
      <c r="C34" s="58"/>
      <c r="D34" s="63">
        <v>0.65625</v>
      </c>
      <c r="E34" s="64">
        <v>25</v>
      </c>
      <c r="F34" s="60" t="s">
        <v>81</v>
      </c>
      <c r="G34" s="61" t="s">
        <v>112</v>
      </c>
      <c r="H34" s="60" t="s">
        <v>79</v>
      </c>
      <c r="I34" s="60" t="s">
        <v>100</v>
      </c>
      <c r="J34" s="81">
        <v>10</v>
      </c>
      <c r="K34" s="82">
        <v>12</v>
      </c>
      <c r="L34" s="82">
        <v>17</v>
      </c>
      <c r="M34" s="82">
        <v>24</v>
      </c>
      <c r="N34" s="82"/>
      <c r="O34" s="82" t="str">
        <f t="shared" si="24"/>
        <v>●</v>
      </c>
      <c r="P34" s="82">
        <f t="shared" si="25"/>
        <v>63</v>
      </c>
      <c r="Q34" s="82" t="s">
        <v>112</v>
      </c>
      <c r="R34" s="82">
        <f t="shared" si="26"/>
        <v>92</v>
      </c>
      <c r="S34" s="82" t="str">
        <f t="shared" si="27"/>
        <v>○</v>
      </c>
      <c r="T34" s="82">
        <v>21</v>
      </c>
      <c r="U34" s="82">
        <v>20</v>
      </c>
      <c r="V34" s="82">
        <v>32</v>
      </c>
      <c r="W34" s="82">
        <v>19</v>
      </c>
      <c r="X34" s="88"/>
    </row>
    <row r="35" ht="17" customHeight="1" spans="2:24">
      <c r="B35" s="71"/>
      <c r="C35" s="52">
        <v>45172</v>
      </c>
      <c r="D35" s="65" t="s">
        <v>137</v>
      </c>
      <c r="E35" s="66"/>
      <c r="F35" s="67"/>
      <c r="G35" s="68"/>
      <c r="H35" s="67"/>
      <c r="I35" s="83"/>
      <c r="J35" s="78"/>
      <c r="K35" s="79"/>
      <c r="L35" s="79"/>
      <c r="M35" s="79"/>
      <c r="N35" s="79"/>
      <c r="O35" s="80"/>
      <c r="P35" s="79" t="s">
        <v>123</v>
      </c>
      <c r="Q35" s="79" t="s">
        <v>112</v>
      </c>
      <c r="R35" s="79" t="s">
        <v>123</v>
      </c>
      <c r="S35" s="80"/>
      <c r="T35" s="79" t="s">
        <v>118</v>
      </c>
      <c r="U35" s="79" t="s">
        <v>119</v>
      </c>
      <c r="V35" s="79" t="s">
        <v>120</v>
      </c>
      <c r="W35" s="79" t="s">
        <v>121</v>
      </c>
      <c r="X35" s="87" t="s">
        <v>122</v>
      </c>
    </row>
    <row r="36" ht="17" customHeight="1" spans="2:24">
      <c r="B36" s="71"/>
      <c r="C36" s="58"/>
      <c r="D36" s="41">
        <v>0.416666666666667</v>
      </c>
      <c r="E36" s="59">
        <v>26</v>
      </c>
      <c r="F36" s="60" t="s">
        <v>100</v>
      </c>
      <c r="G36" s="61" t="s">
        <v>112</v>
      </c>
      <c r="H36" s="60" t="s">
        <v>80</v>
      </c>
      <c r="I36" s="60" t="s">
        <v>96</v>
      </c>
      <c r="J36" s="81">
        <v>17</v>
      </c>
      <c r="K36" s="82">
        <v>17</v>
      </c>
      <c r="L36" s="82">
        <v>21</v>
      </c>
      <c r="M36" s="82">
        <v>14</v>
      </c>
      <c r="N36" s="82"/>
      <c r="O36" s="82" t="str">
        <f t="shared" ref="O36:O38" si="28">IF(P36&gt;R36,"○",IF(P36&lt;R36,"●",""))</f>
        <v>●</v>
      </c>
      <c r="P36" s="84">
        <f t="shared" ref="P36:P38" si="29">SUM(J36:N36)</f>
        <v>69</v>
      </c>
      <c r="Q36" s="84" t="s">
        <v>112</v>
      </c>
      <c r="R36" s="84">
        <f t="shared" ref="R36:R38" si="30">SUM(T36:X36)</f>
        <v>74</v>
      </c>
      <c r="S36" s="82" t="str">
        <f t="shared" ref="S36:S38" si="31">IF(R36&gt;P36,"○",IF(R36&lt;P36,"●",""))</f>
        <v>○</v>
      </c>
      <c r="T36" s="82">
        <v>14</v>
      </c>
      <c r="U36" s="82">
        <v>21</v>
      </c>
      <c r="V36" s="82">
        <v>22</v>
      </c>
      <c r="W36" s="82">
        <v>17</v>
      </c>
      <c r="X36" s="88"/>
    </row>
    <row r="37" ht="17" customHeight="1" spans="2:24">
      <c r="B37" s="71"/>
      <c r="C37" s="62"/>
      <c r="D37" s="41">
        <v>0.489583333333333</v>
      </c>
      <c r="E37" s="59">
        <v>27</v>
      </c>
      <c r="F37" s="60" t="s">
        <v>79</v>
      </c>
      <c r="G37" s="61" t="s">
        <v>112</v>
      </c>
      <c r="H37" s="60" t="s">
        <v>96</v>
      </c>
      <c r="I37" s="60" t="s">
        <v>80</v>
      </c>
      <c r="J37" s="81">
        <v>15</v>
      </c>
      <c r="K37" s="82">
        <v>17</v>
      </c>
      <c r="L37" s="82">
        <v>6</v>
      </c>
      <c r="M37" s="82">
        <v>23</v>
      </c>
      <c r="N37" s="82"/>
      <c r="O37" s="82" t="str">
        <f t="shared" si="28"/>
        <v>●</v>
      </c>
      <c r="P37" s="82">
        <f t="shared" si="29"/>
        <v>61</v>
      </c>
      <c r="Q37" s="82" t="s">
        <v>112</v>
      </c>
      <c r="R37" s="84">
        <f t="shared" si="30"/>
        <v>89</v>
      </c>
      <c r="S37" s="82" t="str">
        <f t="shared" si="31"/>
        <v>○</v>
      </c>
      <c r="T37" s="82">
        <v>26</v>
      </c>
      <c r="U37" s="82">
        <v>13</v>
      </c>
      <c r="V37" s="82">
        <v>27</v>
      </c>
      <c r="W37" s="82">
        <v>23</v>
      </c>
      <c r="X37" s="88"/>
    </row>
    <row r="38" ht="17" customHeight="1" spans="2:24">
      <c r="B38" s="71"/>
      <c r="C38" s="58"/>
      <c r="D38" s="41">
        <v>0.5625</v>
      </c>
      <c r="E38" s="59">
        <v>28</v>
      </c>
      <c r="F38" s="60" t="s">
        <v>124</v>
      </c>
      <c r="G38" s="61" t="s">
        <v>112</v>
      </c>
      <c r="H38" s="60" t="s">
        <v>77</v>
      </c>
      <c r="I38" s="60" t="s">
        <v>79</v>
      </c>
      <c r="J38" s="81">
        <v>15</v>
      </c>
      <c r="K38" s="82">
        <v>24</v>
      </c>
      <c r="L38" s="82">
        <v>14</v>
      </c>
      <c r="M38" s="82">
        <v>7</v>
      </c>
      <c r="N38" s="82"/>
      <c r="O38" s="82" t="str">
        <f t="shared" si="28"/>
        <v>●</v>
      </c>
      <c r="P38" s="82">
        <f t="shared" si="29"/>
        <v>60</v>
      </c>
      <c r="Q38" s="82" t="s">
        <v>112</v>
      </c>
      <c r="R38" s="84">
        <f t="shared" si="30"/>
        <v>88</v>
      </c>
      <c r="S38" s="82" t="str">
        <f t="shared" si="31"/>
        <v>○</v>
      </c>
      <c r="T38" s="82">
        <v>24</v>
      </c>
      <c r="U38" s="82">
        <v>22</v>
      </c>
      <c r="V38" s="82">
        <v>24</v>
      </c>
      <c r="W38" s="82">
        <v>18</v>
      </c>
      <c r="X38" s="88"/>
    </row>
    <row r="39" ht="17" customHeight="1" spans="2:24">
      <c r="B39" s="69" t="s">
        <v>138</v>
      </c>
      <c r="C39" s="52">
        <v>45227</v>
      </c>
      <c r="D39" s="53" t="s">
        <v>139</v>
      </c>
      <c r="E39" s="74" t="s">
        <v>140</v>
      </c>
      <c r="F39" s="55"/>
      <c r="G39" s="56"/>
      <c r="H39" s="55"/>
      <c r="I39" s="77"/>
      <c r="J39" s="78" t="s">
        <v>118</v>
      </c>
      <c r="K39" s="79" t="s">
        <v>119</v>
      </c>
      <c r="L39" s="79" t="s">
        <v>120</v>
      </c>
      <c r="M39" s="79" t="s">
        <v>121</v>
      </c>
      <c r="N39" s="79" t="s">
        <v>122</v>
      </c>
      <c r="O39" s="80"/>
      <c r="P39" s="79" t="s">
        <v>123</v>
      </c>
      <c r="Q39" s="79" t="s">
        <v>112</v>
      </c>
      <c r="R39" s="79" t="s">
        <v>123</v>
      </c>
      <c r="S39" s="80"/>
      <c r="T39" s="79" t="s">
        <v>118</v>
      </c>
      <c r="U39" s="79" t="s">
        <v>119</v>
      </c>
      <c r="V39" s="79" t="s">
        <v>120</v>
      </c>
      <c r="W39" s="79" t="s">
        <v>121</v>
      </c>
      <c r="X39" s="87" t="s">
        <v>122</v>
      </c>
    </row>
    <row r="40" ht="17" customHeight="1" spans="2:24">
      <c r="B40" s="71"/>
      <c r="C40" s="58"/>
      <c r="D40" s="41">
        <v>0.4375</v>
      </c>
      <c r="E40" s="59">
        <v>29</v>
      </c>
      <c r="F40" s="60" t="s">
        <v>76</v>
      </c>
      <c r="G40" s="61" t="s">
        <v>112</v>
      </c>
      <c r="H40" s="60" t="s">
        <v>79</v>
      </c>
      <c r="I40" s="60" t="s">
        <v>124</v>
      </c>
      <c r="J40" s="81">
        <v>30</v>
      </c>
      <c r="K40" s="82">
        <v>17</v>
      </c>
      <c r="L40" s="82">
        <v>28</v>
      </c>
      <c r="M40" s="82">
        <v>17</v>
      </c>
      <c r="N40" s="82"/>
      <c r="O40" s="82" t="str">
        <f t="shared" ref="O40:O43" si="32">IF(P40&gt;R40,"○",IF(P40&lt;R40,"●",""))</f>
        <v>●</v>
      </c>
      <c r="P40" s="82">
        <f t="shared" ref="P40:P43" si="33">SUM(J40:N40)</f>
        <v>92</v>
      </c>
      <c r="Q40" s="82" t="s">
        <v>112</v>
      </c>
      <c r="R40" s="82">
        <f t="shared" ref="R40:R43" si="34">SUM(T40:X40)</f>
        <v>103</v>
      </c>
      <c r="S40" s="82" t="str">
        <f t="shared" ref="S40:S43" si="35">IF(R40&gt;P40,"○",IF(R40&lt;P40,"●",""))</f>
        <v>○</v>
      </c>
      <c r="T40" s="82">
        <v>24</v>
      </c>
      <c r="U40" s="82">
        <v>22</v>
      </c>
      <c r="V40" s="82">
        <v>25</v>
      </c>
      <c r="W40" s="82">
        <v>32</v>
      </c>
      <c r="X40" s="88"/>
    </row>
    <row r="41" ht="17" customHeight="1" spans="2:24">
      <c r="B41" s="71"/>
      <c r="C41" s="58"/>
      <c r="D41" s="41">
        <v>0.510416666666667</v>
      </c>
      <c r="E41" s="59">
        <v>30</v>
      </c>
      <c r="F41" s="60" t="s">
        <v>81</v>
      </c>
      <c r="G41" s="61" t="s">
        <v>112</v>
      </c>
      <c r="H41" s="60" t="s">
        <v>124</v>
      </c>
      <c r="I41" s="60" t="s">
        <v>76</v>
      </c>
      <c r="J41" s="81">
        <v>24</v>
      </c>
      <c r="K41" s="82">
        <v>14</v>
      </c>
      <c r="L41" s="82">
        <v>20</v>
      </c>
      <c r="M41" s="82">
        <v>18</v>
      </c>
      <c r="N41" s="82"/>
      <c r="O41" s="82" t="str">
        <f t="shared" si="32"/>
        <v>○</v>
      </c>
      <c r="P41" s="82">
        <f t="shared" si="33"/>
        <v>76</v>
      </c>
      <c r="Q41" s="82" t="s">
        <v>112</v>
      </c>
      <c r="R41" s="82">
        <f t="shared" si="34"/>
        <v>68</v>
      </c>
      <c r="S41" s="82" t="str">
        <f t="shared" si="35"/>
        <v>●</v>
      </c>
      <c r="T41" s="82">
        <v>11</v>
      </c>
      <c r="U41" s="82">
        <v>20</v>
      </c>
      <c r="V41" s="82">
        <v>17</v>
      </c>
      <c r="W41" s="82">
        <v>20</v>
      </c>
      <c r="X41" s="88"/>
    </row>
    <row r="42" ht="17" customHeight="1" spans="2:24">
      <c r="B42" s="71"/>
      <c r="C42" s="58"/>
      <c r="D42" s="41">
        <v>0.583333333333333</v>
      </c>
      <c r="E42" s="59">
        <v>31</v>
      </c>
      <c r="F42" s="60" t="s">
        <v>77</v>
      </c>
      <c r="G42" s="61" t="s">
        <v>112</v>
      </c>
      <c r="H42" s="60" t="s">
        <v>100</v>
      </c>
      <c r="I42" s="60" t="s">
        <v>80</v>
      </c>
      <c r="J42" s="81">
        <v>17</v>
      </c>
      <c r="K42" s="82">
        <v>21</v>
      </c>
      <c r="L42" s="82">
        <v>11</v>
      </c>
      <c r="M42" s="82">
        <v>21</v>
      </c>
      <c r="N42" s="82"/>
      <c r="O42" s="82" t="str">
        <f t="shared" si="32"/>
        <v>●</v>
      </c>
      <c r="P42" s="82">
        <f t="shared" si="33"/>
        <v>70</v>
      </c>
      <c r="Q42" s="82" t="s">
        <v>112</v>
      </c>
      <c r="R42" s="82">
        <f t="shared" si="34"/>
        <v>73</v>
      </c>
      <c r="S42" s="82" t="str">
        <f t="shared" si="35"/>
        <v>○</v>
      </c>
      <c r="T42" s="82">
        <v>14</v>
      </c>
      <c r="U42" s="82">
        <v>21</v>
      </c>
      <c r="V42" s="82">
        <v>16</v>
      </c>
      <c r="W42" s="82">
        <v>22</v>
      </c>
      <c r="X42" s="88"/>
    </row>
    <row r="43" ht="17" customHeight="1" spans="2:24">
      <c r="B43" s="71"/>
      <c r="C43" s="58"/>
      <c r="D43" s="63">
        <v>0.65625</v>
      </c>
      <c r="E43" s="64">
        <v>32</v>
      </c>
      <c r="F43" s="60" t="s">
        <v>80</v>
      </c>
      <c r="G43" s="61" t="s">
        <v>112</v>
      </c>
      <c r="H43" s="60" t="s">
        <v>96</v>
      </c>
      <c r="I43" s="60" t="s">
        <v>77</v>
      </c>
      <c r="J43" s="81">
        <v>16</v>
      </c>
      <c r="K43" s="82">
        <v>8</v>
      </c>
      <c r="L43" s="82">
        <v>16</v>
      </c>
      <c r="M43" s="82">
        <v>17</v>
      </c>
      <c r="N43" s="82"/>
      <c r="O43" s="82" t="str">
        <f t="shared" si="32"/>
        <v>●</v>
      </c>
      <c r="P43" s="82">
        <f t="shared" si="33"/>
        <v>57</v>
      </c>
      <c r="Q43" s="82" t="s">
        <v>112</v>
      </c>
      <c r="R43" s="82">
        <f t="shared" si="34"/>
        <v>93</v>
      </c>
      <c r="S43" s="82" t="str">
        <f t="shared" si="35"/>
        <v>○</v>
      </c>
      <c r="T43" s="82">
        <v>27</v>
      </c>
      <c r="U43" s="82">
        <v>21</v>
      </c>
      <c r="V43" s="82">
        <v>20</v>
      </c>
      <c r="W43" s="82">
        <v>25</v>
      </c>
      <c r="X43" s="88"/>
    </row>
    <row r="44" ht="17" customHeight="1" spans="2:24">
      <c r="B44" s="71"/>
      <c r="C44" s="52">
        <v>45228</v>
      </c>
      <c r="D44" s="65" t="s">
        <v>141</v>
      </c>
      <c r="E44" s="66"/>
      <c r="F44" s="67"/>
      <c r="G44" s="68"/>
      <c r="H44" s="67"/>
      <c r="I44" s="83"/>
      <c r="J44" s="78"/>
      <c r="K44" s="79"/>
      <c r="L44" s="79"/>
      <c r="M44" s="79"/>
      <c r="N44" s="79"/>
      <c r="O44" s="80"/>
      <c r="P44" s="79" t="s">
        <v>123</v>
      </c>
      <c r="Q44" s="79" t="s">
        <v>112</v>
      </c>
      <c r="R44" s="79" t="s">
        <v>123</v>
      </c>
      <c r="S44" s="80"/>
      <c r="T44" s="79" t="s">
        <v>118</v>
      </c>
      <c r="U44" s="79" t="s">
        <v>119</v>
      </c>
      <c r="V44" s="79" t="s">
        <v>120</v>
      </c>
      <c r="W44" s="79" t="s">
        <v>121</v>
      </c>
      <c r="X44" s="87" t="s">
        <v>122</v>
      </c>
    </row>
    <row r="45" ht="17" customHeight="1" spans="2:24">
      <c r="B45" s="71"/>
      <c r="C45" s="58"/>
      <c r="D45" s="41">
        <v>0.416666666666667</v>
      </c>
      <c r="E45" s="59">
        <v>33</v>
      </c>
      <c r="F45" s="60" t="s">
        <v>79</v>
      </c>
      <c r="G45" s="61" t="s">
        <v>112</v>
      </c>
      <c r="H45" s="60" t="s">
        <v>77</v>
      </c>
      <c r="I45" s="60" t="s">
        <v>100</v>
      </c>
      <c r="J45" s="81">
        <v>18</v>
      </c>
      <c r="K45" s="82">
        <v>25</v>
      </c>
      <c r="L45" s="82">
        <v>14</v>
      </c>
      <c r="M45" s="82">
        <v>10</v>
      </c>
      <c r="N45" s="82"/>
      <c r="O45" s="82" t="str">
        <f t="shared" ref="O45:O47" si="36">IF(P45&gt;R45,"○",IF(P45&lt;R45,"●",""))</f>
        <v>●</v>
      </c>
      <c r="P45" s="84">
        <f t="shared" ref="P45:P47" si="37">SUM(J45:N45)</f>
        <v>67</v>
      </c>
      <c r="Q45" s="84" t="s">
        <v>112</v>
      </c>
      <c r="R45" s="84">
        <f t="shared" ref="R45:R47" si="38">SUM(T45:X45)</f>
        <v>78</v>
      </c>
      <c r="S45" s="82" t="str">
        <f t="shared" ref="S45:S47" si="39">IF(R45&gt;P45,"○",IF(R45&lt;P45,"●",""))</f>
        <v>○</v>
      </c>
      <c r="T45" s="82">
        <v>23</v>
      </c>
      <c r="U45" s="82">
        <v>13</v>
      </c>
      <c r="V45" s="82">
        <v>21</v>
      </c>
      <c r="W45" s="82">
        <v>21</v>
      </c>
      <c r="X45" s="88"/>
    </row>
    <row r="46" ht="17" customHeight="1" spans="2:24">
      <c r="B46" s="71"/>
      <c r="C46" s="58"/>
      <c r="D46" s="41">
        <v>0.489583333333333</v>
      </c>
      <c r="E46" s="59">
        <v>34</v>
      </c>
      <c r="F46" s="60" t="s">
        <v>100</v>
      </c>
      <c r="G46" s="61" t="s">
        <v>112</v>
      </c>
      <c r="H46" s="60" t="s">
        <v>76</v>
      </c>
      <c r="I46" s="60" t="s">
        <v>77</v>
      </c>
      <c r="J46" s="81">
        <v>17</v>
      </c>
      <c r="K46" s="82">
        <v>12</v>
      </c>
      <c r="L46" s="82">
        <v>18</v>
      </c>
      <c r="M46" s="82">
        <v>27</v>
      </c>
      <c r="N46" s="82"/>
      <c r="O46" s="82" t="str">
        <f t="shared" si="36"/>
        <v>●</v>
      </c>
      <c r="P46" s="82">
        <f t="shared" si="37"/>
        <v>74</v>
      </c>
      <c r="Q46" s="82" t="s">
        <v>112</v>
      </c>
      <c r="R46" s="84">
        <f t="shared" si="38"/>
        <v>116</v>
      </c>
      <c r="S46" s="82" t="str">
        <f t="shared" si="39"/>
        <v>○</v>
      </c>
      <c r="T46" s="82">
        <v>30</v>
      </c>
      <c r="U46" s="82">
        <v>33</v>
      </c>
      <c r="V46" s="82">
        <v>30</v>
      </c>
      <c r="W46" s="82">
        <v>23</v>
      </c>
      <c r="X46" s="88"/>
    </row>
    <row r="47" ht="17" customHeight="1" spans="2:24">
      <c r="B47" s="71"/>
      <c r="C47" s="58"/>
      <c r="D47" s="41">
        <v>0.5625</v>
      </c>
      <c r="E47" s="59">
        <v>35</v>
      </c>
      <c r="F47" s="60" t="s">
        <v>96</v>
      </c>
      <c r="G47" s="61" t="s">
        <v>112</v>
      </c>
      <c r="H47" s="60" t="s">
        <v>81</v>
      </c>
      <c r="I47" s="60" t="s">
        <v>76</v>
      </c>
      <c r="J47" s="81">
        <v>34</v>
      </c>
      <c r="K47" s="82">
        <v>35</v>
      </c>
      <c r="L47" s="82">
        <v>37</v>
      </c>
      <c r="M47" s="82">
        <v>29</v>
      </c>
      <c r="N47" s="82"/>
      <c r="O47" s="82" t="str">
        <f t="shared" si="36"/>
        <v>○</v>
      </c>
      <c r="P47" s="82">
        <f t="shared" si="37"/>
        <v>135</v>
      </c>
      <c r="Q47" s="82" t="s">
        <v>112</v>
      </c>
      <c r="R47" s="84">
        <f t="shared" si="38"/>
        <v>64</v>
      </c>
      <c r="S47" s="82" t="str">
        <f t="shared" si="39"/>
        <v>●</v>
      </c>
      <c r="T47" s="82">
        <v>22</v>
      </c>
      <c r="U47" s="82">
        <v>12</v>
      </c>
      <c r="V47" s="82">
        <v>7</v>
      </c>
      <c r="W47" s="82">
        <v>23</v>
      </c>
      <c r="X47" s="88"/>
    </row>
    <row r="48" ht="17" customHeight="1" spans="2:24">
      <c r="B48" s="51" t="s">
        <v>142</v>
      </c>
      <c r="C48" s="52">
        <v>45241</v>
      </c>
      <c r="D48" s="53" t="s">
        <v>143</v>
      </c>
      <c r="E48" s="74" t="s">
        <v>117</v>
      </c>
      <c r="F48" s="55"/>
      <c r="G48" s="56"/>
      <c r="H48" s="55"/>
      <c r="I48" s="77"/>
      <c r="J48" s="78" t="s">
        <v>118</v>
      </c>
      <c r="K48" s="79" t="s">
        <v>119</v>
      </c>
      <c r="L48" s="79" t="s">
        <v>120</v>
      </c>
      <c r="M48" s="79" t="s">
        <v>121</v>
      </c>
      <c r="N48" s="79" t="s">
        <v>122</v>
      </c>
      <c r="O48" s="80"/>
      <c r="P48" s="79" t="s">
        <v>123</v>
      </c>
      <c r="Q48" s="79" t="s">
        <v>112</v>
      </c>
      <c r="R48" s="79" t="s">
        <v>123</v>
      </c>
      <c r="S48" s="80"/>
      <c r="T48" s="79" t="s">
        <v>118</v>
      </c>
      <c r="U48" s="79" t="s">
        <v>119</v>
      </c>
      <c r="V48" s="79" t="s">
        <v>120</v>
      </c>
      <c r="W48" s="79" t="s">
        <v>121</v>
      </c>
      <c r="X48" s="87" t="s">
        <v>122</v>
      </c>
    </row>
    <row r="49" ht="17" customHeight="1" spans="2:24">
      <c r="B49" s="57"/>
      <c r="C49" s="58"/>
      <c r="D49" s="41">
        <v>0.4375</v>
      </c>
      <c r="E49" s="59">
        <v>36</v>
      </c>
      <c r="F49" s="60" t="s">
        <v>77</v>
      </c>
      <c r="G49" s="61" t="s">
        <v>112</v>
      </c>
      <c r="H49" s="60" t="s">
        <v>96</v>
      </c>
      <c r="I49" s="60" t="s">
        <v>81</v>
      </c>
      <c r="J49" s="81">
        <v>15</v>
      </c>
      <c r="K49" s="82">
        <v>10</v>
      </c>
      <c r="L49" s="82">
        <v>19</v>
      </c>
      <c r="M49" s="82">
        <v>11</v>
      </c>
      <c r="N49" s="82"/>
      <c r="O49" s="82" t="str">
        <f t="shared" ref="O49:O52" si="40">IF(P49&gt;R49,"○",IF(P49&lt;R49,"●",""))</f>
        <v>●</v>
      </c>
      <c r="P49" s="82">
        <f t="shared" ref="P49:P52" si="41">SUM(J49:N49)</f>
        <v>55</v>
      </c>
      <c r="Q49" s="82" t="s">
        <v>112</v>
      </c>
      <c r="R49" s="82">
        <f t="shared" ref="R49:R52" si="42">SUM(T49:X49)</f>
        <v>106</v>
      </c>
      <c r="S49" s="82" t="str">
        <f t="shared" ref="S49:S52" si="43">IF(R49&gt;P49,"○",IF(R49&lt;P49,"●",""))</f>
        <v>○</v>
      </c>
      <c r="T49" s="82">
        <v>28</v>
      </c>
      <c r="U49" s="82">
        <v>28</v>
      </c>
      <c r="V49" s="82">
        <v>22</v>
      </c>
      <c r="W49" s="82">
        <v>28</v>
      </c>
      <c r="X49" s="88"/>
    </row>
    <row r="50" ht="17" customHeight="1" spans="2:24">
      <c r="B50" s="57"/>
      <c r="C50" s="58"/>
      <c r="D50" s="41">
        <v>0.510416666666667</v>
      </c>
      <c r="E50" s="59">
        <v>37</v>
      </c>
      <c r="F50" s="60" t="s">
        <v>81</v>
      </c>
      <c r="G50" s="61" t="s">
        <v>112</v>
      </c>
      <c r="H50" s="60" t="s">
        <v>80</v>
      </c>
      <c r="I50" s="60" t="s">
        <v>77</v>
      </c>
      <c r="J50" s="81">
        <v>7</v>
      </c>
      <c r="K50" s="82">
        <v>16</v>
      </c>
      <c r="L50" s="82">
        <v>11</v>
      </c>
      <c r="M50" s="82">
        <v>10</v>
      </c>
      <c r="N50" s="82"/>
      <c r="O50" s="82" t="str">
        <f t="shared" si="40"/>
        <v>●</v>
      </c>
      <c r="P50" s="82">
        <f t="shared" si="41"/>
        <v>44</v>
      </c>
      <c r="Q50" s="82" t="s">
        <v>112</v>
      </c>
      <c r="R50" s="82">
        <f t="shared" si="42"/>
        <v>106</v>
      </c>
      <c r="S50" s="82" t="str">
        <f t="shared" si="43"/>
        <v>○</v>
      </c>
      <c r="T50" s="82">
        <v>26</v>
      </c>
      <c r="U50" s="82">
        <v>32</v>
      </c>
      <c r="V50" s="82">
        <v>28</v>
      </c>
      <c r="W50" s="82">
        <v>20</v>
      </c>
      <c r="X50" s="88"/>
    </row>
    <row r="51" ht="17" customHeight="1" spans="2:24">
      <c r="B51" s="57"/>
      <c r="C51" s="58"/>
      <c r="D51" s="41">
        <v>0.583333333333333</v>
      </c>
      <c r="E51" s="59">
        <v>38</v>
      </c>
      <c r="F51" s="60" t="s">
        <v>76</v>
      </c>
      <c r="G51" s="61" t="s">
        <v>112</v>
      </c>
      <c r="H51" s="60" t="s">
        <v>100</v>
      </c>
      <c r="I51" s="60" t="s">
        <v>79</v>
      </c>
      <c r="J51" s="81">
        <v>31</v>
      </c>
      <c r="K51" s="82">
        <v>16</v>
      </c>
      <c r="L51" s="82">
        <v>23</v>
      </c>
      <c r="M51" s="82">
        <v>19</v>
      </c>
      <c r="N51" s="82"/>
      <c r="O51" s="82" t="str">
        <f t="shared" si="40"/>
        <v>●</v>
      </c>
      <c r="P51" s="82">
        <f t="shared" si="41"/>
        <v>89</v>
      </c>
      <c r="Q51" s="82" t="s">
        <v>112</v>
      </c>
      <c r="R51" s="82">
        <f t="shared" si="42"/>
        <v>98</v>
      </c>
      <c r="S51" s="82" t="str">
        <f t="shared" si="43"/>
        <v>○</v>
      </c>
      <c r="T51" s="82">
        <v>17</v>
      </c>
      <c r="U51" s="82">
        <v>26</v>
      </c>
      <c r="V51" s="82">
        <v>29</v>
      </c>
      <c r="W51" s="82">
        <v>26</v>
      </c>
      <c r="X51" s="88"/>
    </row>
    <row r="52" ht="17" customHeight="1" spans="2:24">
      <c r="B52" s="57"/>
      <c r="C52" s="58"/>
      <c r="D52" s="63">
        <v>0.65625</v>
      </c>
      <c r="E52" s="64">
        <v>39</v>
      </c>
      <c r="F52" s="60" t="s">
        <v>124</v>
      </c>
      <c r="G52" s="61" t="s">
        <v>112</v>
      </c>
      <c r="H52" s="60" t="s">
        <v>79</v>
      </c>
      <c r="I52" s="60" t="s">
        <v>100</v>
      </c>
      <c r="J52" s="81">
        <v>15</v>
      </c>
      <c r="K52" s="82">
        <v>15</v>
      </c>
      <c r="L52" s="82">
        <v>26</v>
      </c>
      <c r="M52" s="82">
        <v>21</v>
      </c>
      <c r="N52" s="82"/>
      <c r="O52" s="82" t="str">
        <f t="shared" si="40"/>
        <v>●</v>
      </c>
      <c r="P52" s="82">
        <f t="shared" si="41"/>
        <v>77</v>
      </c>
      <c r="Q52" s="82" t="s">
        <v>112</v>
      </c>
      <c r="R52" s="82">
        <f t="shared" si="42"/>
        <v>89</v>
      </c>
      <c r="S52" s="82" t="str">
        <f t="shared" si="43"/>
        <v>○</v>
      </c>
      <c r="T52" s="82">
        <v>25</v>
      </c>
      <c r="U52" s="82">
        <v>22</v>
      </c>
      <c r="V52" s="82">
        <v>20</v>
      </c>
      <c r="W52" s="82">
        <v>22</v>
      </c>
      <c r="X52" s="88"/>
    </row>
    <row r="53" ht="17" customHeight="1" spans="2:24">
      <c r="B53" s="57"/>
      <c r="C53" s="52">
        <v>45242</v>
      </c>
      <c r="D53" s="65" t="s">
        <v>144</v>
      </c>
      <c r="E53" s="66"/>
      <c r="F53" s="67"/>
      <c r="G53" s="68"/>
      <c r="H53" s="67"/>
      <c r="I53" s="83"/>
      <c r="J53" s="78"/>
      <c r="K53" s="79"/>
      <c r="L53" s="79"/>
      <c r="M53" s="79"/>
      <c r="N53" s="79"/>
      <c r="O53" s="80"/>
      <c r="P53" s="79" t="s">
        <v>123</v>
      </c>
      <c r="Q53" s="79" t="s">
        <v>112</v>
      </c>
      <c r="R53" s="79" t="s">
        <v>123</v>
      </c>
      <c r="S53" s="80"/>
      <c r="T53" s="79" t="s">
        <v>118</v>
      </c>
      <c r="U53" s="79" t="s">
        <v>119</v>
      </c>
      <c r="V53" s="79" t="s">
        <v>120</v>
      </c>
      <c r="W53" s="79" t="s">
        <v>121</v>
      </c>
      <c r="X53" s="87" t="s">
        <v>122</v>
      </c>
    </row>
    <row r="54" ht="17" customHeight="1" spans="2:24">
      <c r="B54" s="57"/>
      <c r="C54" s="58"/>
      <c r="D54" s="41">
        <v>0.416666666666667</v>
      </c>
      <c r="E54" s="59">
        <v>40</v>
      </c>
      <c r="F54" s="60" t="s">
        <v>100</v>
      </c>
      <c r="G54" s="61" t="s">
        <v>112</v>
      </c>
      <c r="H54" s="60" t="s">
        <v>81</v>
      </c>
      <c r="I54" s="60" t="s">
        <v>80</v>
      </c>
      <c r="J54" s="81">
        <v>23</v>
      </c>
      <c r="K54" s="82">
        <v>33</v>
      </c>
      <c r="L54" s="82">
        <v>19</v>
      </c>
      <c r="M54" s="82">
        <v>19</v>
      </c>
      <c r="N54" s="82"/>
      <c r="O54" s="82" t="str">
        <f t="shared" ref="O54:O56" si="44">IF(P54&gt;R54,"○",IF(P54&lt;R54,"●",""))</f>
        <v>○</v>
      </c>
      <c r="P54" s="84">
        <f t="shared" ref="P54:P56" si="45">SUM(J54:N54)</f>
        <v>94</v>
      </c>
      <c r="Q54" s="84" t="s">
        <v>112</v>
      </c>
      <c r="R54" s="84">
        <f t="shared" ref="R54:R56" si="46">SUM(T54:X54)</f>
        <v>71</v>
      </c>
      <c r="S54" s="82" t="str">
        <f t="shared" ref="S54:S56" si="47">IF(R54&gt;P54,"○",IF(R54&lt;P54,"●",""))</f>
        <v>●</v>
      </c>
      <c r="T54" s="82">
        <v>22</v>
      </c>
      <c r="U54" s="82">
        <v>7</v>
      </c>
      <c r="V54" s="82">
        <v>20</v>
      </c>
      <c r="W54" s="82">
        <v>22</v>
      </c>
      <c r="X54" s="88"/>
    </row>
    <row r="55" ht="17" customHeight="1" spans="2:24">
      <c r="B55" s="57"/>
      <c r="C55" s="58"/>
      <c r="D55" s="41">
        <v>0.489583333333333</v>
      </c>
      <c r="E55" s="59">
        <v>41</v>
      </c>
      <c r="F55" s="60" t="s">
        <v>80</v>
      </c>
      <c r="G55" s="61" t="s">
        <v>112</v>
      </c>
      <c r="H55" s="60" t="s">
        <v>76</v>
      </c>
      <c r="I55" s="60" t="s">
        <v>81</v>
      </c>
      <c r="J55" s="81">
        <v>18</v>
      </c>
      <c r="K55" s="82">
        <v>16</v>
      </c>
      <c r="L55" s="82">
        <v>17</v>
      </c>
      <c r="M55" s="82">
        <v>25</v>
      </c>
      <c r="N55" s="82"/>
      <c r="O55" s="82" t="str">
        <f t="shared" si="44"/>
        <v>●</v>
      </c>
      <c r="P55" s="82">
        <f t="shared" si="45"/>
        <v>76</v>
      </c>
      <c r="Q55" s="82" t="s">
        <v>112</v>
      </c>
      <c r="R55" s="84">
        <f t="shared" si="46"/>
        <v>95</v>
      </c>
      <c r="S55" s="82" t="str">
        <f t="shared" si="47"/>
        <v>○</v>
      </c>
      <c r="T55" s="82">
        <v>24</v>
      </c>
      <c r="U55" s="82">
        <v>25</v>
      </c>
      <c r="V55" s="82">
        <v>24</v>
      </c>
      <c r="W55" s="82">
        <v>22</v>
      </c>
      <c r="X55" s="88"/>
    </row>
    <row r="56" ht="17" customHeight="1" spans="2:24">
      <c r="B56" s="57"/>
      <c r="C56" s="58"/>
      <c r="D56" s="41">
        <v>0.5625</v>
      </c>
      <c r="E56" s="59">
        <v>42</v>
      </c>
      <c r="F56" s="60" t="s">
        <v>96</v>
      </c>
      <c r="G56" s="61" t="s">
        <v>112</v>
      </c>
      <c r="H56" s="60" t="s">
        <v>124</v>
      </c>
      <c r="I56" s="60" t="s">
        <v>76</v>
      </c>
      <c r="J56" s="81">
        <v>28</v>
      </c>
      <c r="K56" s="82">
        <v>25</v>
      </c>
      <c r="L56" s="82">
        <v>36</v>
      </c>
      <c r="M56" s="82">
        <v>28</v>
      </c>
      <c r="N56" s="82"/>
      <c r="O56" s="82" t="str">
        <f t="shared" si="44"/>
        <v>○</v>
      </c>
      <c r="P56" s="82">
        <f t="shared" si="45"/>
        <v>117</v>
      </c>
      <c r="Q56" s="82" t="s">
        <v>112</v>
      </c>
      <c r="R56" s="84">
        <f t="shared" si="46"/>
        <v>62</v>
      </c>
      <c r="S56" s="82" t="str">
        <f t="shared" si="47"/>
        <v>●</v>
      </c>
      <c r="T56" s="82">
        <v>10</v>
      </c>
      <c r="U56" s="82">
        <v>20</v>
      </c>
      <c r="V56" s="82">
        <v>16</v>
      </c>
      <c r="W56" s="82">
        <v>16</v>
      </c>
      <c r="X56" s="88"/>
    </row>
    <row r="57" ht="17" customHeight="1" spans="2:24">
      <c r="B57" s="51" t="s">
        <v>145</v>
      </c>
      <c r="C57" s="52">
        <v>45255</v>
      </c>
      <c r="D57" s="53" t="s">
        <v>146</v>
      </c>
      <c r="E57" s="74" t="s">
        <v>147</v>
      </c>
      <c r="F57" s="55"/>
      <c r="G57" s="56"/>
      <c r="H57" s="55"/>
      <c r="I57" s="77"/>
      <c r="J57" s="78" t="s">
        <v>118</v>
      </c>
      <c r="K57" s="79" t="s">
        <v>119</v>
      </c>
      <c r="L57" s="79" t="s">
        <v>120</v>
      </c>
      <c r="M57" s="79" t="s">
        <v>121</v>
      </c>
      <c r="N57" s="79" t="s">
        <v>122</v>
      </c>
      <c r="O57" s="80"/>
      <c r="P57" s="79" t="s">
        <v>123</v>
      </c>
      <c r="Q57" s="79" t="s">
        <v>112</v>
      </c>
      <c r="R57" s="79" t="s">
        <v>123</v>
      </c>
      <c r="S57" s="80"/>
      <c r="T57" s="79" t="s">
        <v>118</v>
      </c>
      <c r="U57" s="79" t="s">
        <v>119</v>
      </c>
      <c r="V57" s="79" t="s">
        <v>120</v>
      </c>
      <c r="W57" s="79" t="s">
        <v>121</v>
      </c>
      <c r="X57" s="87" t="s">
        <v>122</v>
      </c>
    </row>
    <row r="58" ht="17" customHeight="1" spans="2:24">
      <c r="B58" s="57"/>
      <c r="C58" s="58"/>
      <c r="D58" s="41">
        <v>0.4375</v>
      </c>
      <c r="E58" s="59">
        <v>43</v>
      </c>
      <c r="F58" s="60" t="s">
        <v>81</v>
      </c>
      <c r="G58" s="61" t="s">
        <v>112</v>
      </c>
      <c r="H58" s="60" t="s">
        <v>96</v>
      </c>
      <c r="I58" s="60" t="s">
        <v>79</v>
      </c>
      <c r="J58" s="81">
        <v>18</v>
      </c>
      <c r="K58" s="82">
        <v>11</v>
      </c>
      <c r="L58" s="82">
        <v>8</v>
      </c>
      <c r="M58" s="82">
        <v>19</v>
      </c>
      <c r="N58" s="82"/>
      <c r="O58" s="82" t="str">
        <f t="shared" ref="O58:O61" si="48">IF(P58&gt;R58,"○",IF(P58&lt;R58,"●",""))</f>
        <v>●</v>
      </c>
      <c r="P58" s="82">
        <f t="shared" ref="P58:P61" si="49">SUM(J58:N58)</f>
        <v>56</v>
      </c>
      <c r="Q58" s="82" t="s">
        <v>112</v>
      </c>
      <c r="R58" s="82">
        <f t="shared" ref="R58:R61" si="50">SUM(T58:X58)</f>
        <v>109</v>
      </c>
      <c r="S58" s="82" t="str">
        <f t="shared" ref="S58:S61" si="51">IF(R58&gt;P58,"○",IF(R58&lt;P58,"●",""))</f>
        <v>○</v>
      </c>
      <c r="T58" s="82">
        <v>25</v>
      </c>
      <c r="U58" s="82">
        <v>30</v>
      </c>
      <c r="V58" s="82">
        <v>32</v>
      </c>
      <c r="W58" s="82">
        <v>22</v>
      </c>
      <c r="X58" s="88"/>
    </row>
    <row r="59" ht="17" customHeight="1" spans="2:24">
      <c r="B59" s="57"/>
      <c r="C59" s="58"/>
      <c r="D59" s="41">
        <v>0.510416666666667</v>
      </c>
      <c r="E59" s="59">
        <v>44</v>
      </c>
      <c r="F59" s="60" t="s">
        <v>100</v>
      </c>
      <c r="G59" s="61" t="s">
        <v>112</v>
      </c>
      <c r="H59" s="60" t="s">
        <v>79</v>
      </c>
      <c r="I59" s="60" t="s">
        <v>81</v>
      </c>
      <c r="J59" s="81">
        <v>15</v>
      </c>
      <c r="K59" s="82">
        <v>24</v>
      </c>
      <c r="L59" s="82">
        <v>14</v>
      </c>
      <c r="M59" s="82">
        <v>14</v>
      </c>
      <c r="N59" s="82"/>
      <c r="O59" s="82" t="str">
        <f t="shared" si="48"/>
        <v>○</v>
      </c>
      <c r="P59" s="82">
        <f t="shared" si="49"/>
        <v>67</v>
      </c>
      <c r="Q59" s="82" t="s">
        <v>112</v>
      </c>
      <c r="R59" s="82">
        <f t="shared" si="50"/>
        <v>64</v>
      </c>
      <c r="S59" s="82" t="str">
        <f t="shared" si="51"/>
        <v>●</v>
      </c>
      <c r="T59" s="82">
        <v>24</v>
      </c>
      <c r="U59" s="82">
        <v>11</v>
      </c>
      <c r="V59" s="82">
        <v>21</v>
      </c>
      <c r="W59" s="82">
        <v>8</v>
      </c>
      <c r="X59" s="88"/>
    </row>
    <row r="60" ht="17" customHeight="1" spans="2:24">
      <c r="B60" s="57"/>
      <c r="C60" s="58"/>
      <c r="D60" s="41">
        <v>0.583333333333333</v>
      </c>
      <c r="E60" s="59">
        <v>45</v>
      </c>
      <c r="F60" s="60" t="s">
        <v>77</v>
      </c>
      <c r="G60" s="61" t="s">
        <v>112</v>
      </c>
      <c r="H60" s="60" t="s">
        <v>80</v>
      </c>
      <c r="I60" s="60" t="s">
        <v>124</v>
      </c>
      <c r="J60" s="81">
        <v>21</v>
      </c>
      <c r="K60" s="82">
        <v>20</v>
      </c>
      <c r="L60" s="82">
        <v>20</v>
      </c>
      <c r="M60" s="82">
        <v>19</v>
      </c>
      <c r="N60" s="82"/>
      <c r="O60" s="82" t="str">
        <f t="shared" si="48"/>
        <v>●</v>
      </c>
      <c r="P60" s="82">
        <f t="shared" si="49"/>
        <v>80</v>
      </c>
      <c r="Q60" s="82" t="s">
        <v>112</v>
      </c>
      <c r="R60" s="82">
        <f t="shared" si="50"/>
        <v>94</v>
      </c>
      <c r="S60" s="82" t="str">
        <f t="shared" si="51"/>
        <v>○</v>
      </c>
      <c r="T60" s="82">
        <v>18</v>
      </c>
      <c r="U60" s="82">
        <v>14</v>
      </c>
      <c r="V60" s="82">
        <v>33</v>
      </c>
      <c r="W60" s="82">
        <v>29</v>
      </c>
      <c r="X60" s="88"/>
    </row>
    <row r="61" ht="17" customHeight="1" spans="2:24">
      <c r="B61" s="57"/>
      <c r="C61" s="58"/>
      <c r="D61" s="63">
        <v>0.65625</v>
      </c>
      <c r="E61" s="64">
        <v>46</v>
      </c>
      <c r="F61" s="60" t="s">
        <v>124</v>
      </c>
      <c r="G61" s="61" t="s">
        <v>112</v>
      </c>
      <c r="H61" s="60" t="s">
        <v>76</v>
      </c>
      <c r="I61" s="60" t="s">
        <v>77</v>
      </c>
      <c r="J61" s="81">
        <v>14</v>
      </c>
      <c r="K61" s="82">
        <v>12</v>
      </c>
      <c r="L61" s="82">
        <v>21</v>
      </c>
      <c r="M61" s="82">
        <v>27</v>
      </c>
      <c r="N61" s="82"/>
      <c r="O61" s="82" t="str">
        <f t="shared" si="48"/>
        <v>●</v>
      </c>
      <c r="P61" s="82">
        <f t="shared" si="49"/>
        <v>74</v>
      </c>
      <c r="Q61" s="82" t="s">
        <v>112</v>
      </c>
      <c r="R61" s="82">
        <f t="shared" si="50"/>
        <v>98</v>
      </c>
      <c r="S61" s="82" t="str">
        <f t="shared" si="51"/>
        <v>○</v>
      </c>
      <c r="T61" s="82">
        <v>28</v>
      </c>
      <c r="U61" s="82">
        <v>19</v>
      </c>
      <c r="V61" s="82">
        <v>26</v>
      </c>
      <c r="W61" s="82">
        <v>25</v>
      </c>
      <c r="X61" s="88"/>
    </row>
    <row r="62" ht="17" customHeight="1" spans="2:24">
      <c r="B62" s="57"/>
      <c r="C62" s="52">
        <v>45256</v>
      </c>
      <c r="D62" s="65" t="s">
        <v>148</v>
      </c>
      <c r="E62" s="66"/>
      <c r="F62" s="67"/>
      <c r="G62" s="68"/>
      <c r="H62" s="67"/>
      <c r="I62" s="83"/>
      <c r="J62" s="78"/>
      <c r="K62" s="79"/>
      <c r="L62" s="79"/>
      <c r="M62" s="79"/>
      <c r="N62" s="79"/>
      <c r="O62" s="80"/>
      <c r="P62" s="79" t="s">
        <v>123</v>
      </c>
      <c r="Q62" s="79" t="s">
        <v>112</v>
      </c>
      <c r="R62" s="79" t="s">
        <v>123</v>
      </c>
      <c r="S62" s="80"/>
      <c r="T62" s="79" t="s">
        <v>118</v>
      </c>
      <c r="U62" s="79" t="s">
        <v>119</v>
      </c>
      <c r="V62" s="79" t="s">
        <v>120</v>
      </c>
      <c r="W62" s="79" t="s">
        <v>121</v>
      </c>
      <c r="X62" s="87" t="s">
        <v>122</v>
      </c>
    </row>
    <row r="63" ht="17" customHeight="1" spans="2:24">
      <c r="B63" s="57"/>
      <c r="C63" s="58"/>
      <c r="D63" s="41">
        <v>0.416666666666667</v>
      </c>
      <c r="E63" s="59">
        <v>47</v>
      </c>
      <c r="F63" s="60" t="s">
        <v>76</v>
      </c>
      <c r="G63" s="61" t="s">
        <v>112</v>
      </c>
      <c r="H63" s="60" t="s">
        <v>77</v>
      </c>
      <c r="I63" s="60" t="s">
        <v>100</v>
      </c>
      <c r="J63" s="81">
        <v>21</v>
      </c>
      <c r="K63" s="82">
        <v>15</v>
      </c>
      <c r="L63" s="82">
        <v>23</v>
      </c>
      <c r="M63" s="82">
        <v>26</v>
      </c>
      <c r="N63" s="82"/>
      <c r="O63" s="82" t="str">
        <f t="shared" ref="O63:O65" si="52">IF(P63&gt;R63,"○",IF(P63&lt;R63,"●",""))</f>
        <v>○</v>
      </c>
      <c r="P63" s="84">
        <f t="shared" ref="P63:P65" si="53">SUM(J63:N63)</f>
        <v>85</v>
      </c>
      <c r="Q63" s="84" t="s">
        <v>112</v>
      </c>
      <c r="R63" s="84">
        <f t="shared" ref="R63:R65" si="54">SUM(T63:X63)</f>
        <v>79</v>
      </c>
      <c r="S63" s="82" t="str">
        <f t="shared" ref="S63:S65" si="55">IF(R63&gt;P63,"○",IF(R63&lt;P63,"●",""))</f>
        <v>●</v>
      </c>
      <c r="T63" s="82">
        <v>19</v>
      </c>
      <c r="U63" s="82">
        <v>26</v>
      </c>
      <c r="V63" s="82">
        <v>23</v>
      </c>
      <c r="W63" s="82">
        <v>11</v>
      </c>
      <c r="X63" s="88"/>
    </row>
    <row r="64" ht="17" customHeight="1" spans="2:24">
      <c r="B64" s="57"/>
      <c r="C64" s="58"/>
      <c r="D64" s="41">
        <v>0.489583333333333</v>
      </c>
      <c r="E64" s="59">
        <v>48</v>
      </c>
      <c r="F64" s="60" t="s">
        <v>96</v>
      </c>
      <c r="G64" s="61" t="s">
        <v>112</v>
      </c>
      <c r="H64" s="60" t="s">
        <v>100</v>
      </c>
      <c r="I64" s="60" t="s">
        <v>76</v>
      </c>
      <c r="J64" s="81">
        <v>21</v>
      </c>
      <c r="K64" s="82">
        <v>33</v>
      </c>
      <c r="L64" s="82">
        <v>28</v>
      </c>
      <c r="M64" s="82">
        <v>23</v>
      </c>
      <c r="N64" s="82"/>
      <c r="O64" s="82" t="str">
        <f t="shared" si="52"/>
        <v>○</v>
      </c>
      <c r="P64" s="82">
        <f t="shared" si="53"/>
        <v>105</v>
      </c>
      <c r="Q64" s="82" t="s">
        <v>112</v>
      </c>
      <c r="R64" s="84">
        <f t="shared" si="54"/>
        <v>85</v>
      </c>
      <c r="S64" s="82" t="str">
        <f t="shared" si="55"/>
        <v>●</v>
      </c>
      <c r="T64" s="82">
        <v>23</v>
      </c>
      <c r="U64" s="82">
        <v>18</v>
      </c>
      <c r="V64" s="82">
        <v>19</v>
      </c>
      <c r="W64" s="82">
        <v>25</v>
      </c>
      <c r="X64" s="88"/>
    </row>
    <row r="65" ht="17" customHeight="1" spans="2:24">
      <c r="B65" s="57"/>
      <c r="C65" s="58"/>
      <c r="D65" s="41">
        <v>0.5625</v>
      </c>
      <c r="E65" s="59">
        <v>49</v>
      </c>
      <c r="F65" s="60" t="s">
        <v>79</v>
      </c>
      <c r="G65" s="61" t="s">
        <v>112</v>
      </c>
      <c r="H65" s="60" t="s">
        <v>81</v>
      </c>
      <c r="I65" s="60" t="s">
        <v>96</v>
      </c>
      <c r="J65" s="81">
        <v>22</v>
      </c>
      <c r="K65" s="82">
        <v>20</v>
      </c>
      <c r="L65" s="82">
        <v>21</v>
      </c>
      <c r="M65" s="82">
        <v>28</v>
      </c>
      <c r="N65" s="82"/>
      <c r="O65" s="82" t="str">
        <f t="shared" si="52"/>
        <v>○</v>
      </c>
      <c r="P65" s="82">
        <f t="shared" si="53"/>
        <v>91</v>
      </c>
      <c r="Q65" s="82" t="s">
        <v>112</v>
      </c>
      <c r="R65" s="84">
        <f t="shared" si="54"/>
        <v>66</v>
      </c>
      <c r="S65" s="82" t="str">
        <f t="shared" si="55"/>
        <v>●</v>
      </c>
      <c r="T65" s="82">
        <v>17</v>
      </c>
      <c r="U65" s="82">
        <v>17</v>
      </c>
      <c r="V65" s="82">
        <v>18</v>
      </c>
      <c r="W65" s="82">
        <v>14</v>
      </c>
      <c r="X65" s="88"/>
    </row>
    <row r="66" ht="17" customHeight="1" spans="2:24">
      <c r="B66" s="89" t="s">
        <v>149</v>
      </c>
      <c r="C66" s="52">
        <v>45262</v>
      </c>
      <c r="D66" s="53" t="s">
        <v>150</v>
      </c>
      <c r="E66" s="74" t="s">
        <v>151</v>
      </c>
      <c r="F66" s="55"/>
      <c r="G66" s="56"/>
      <c r="H66" s="55"/>
      <c r="I66" s="77"/>
      <c r="J66" s="78" t="s">
        <v>118</v>
      </c>
      <c r="K66" s="79" t="s">
        <v>119</v>
      </c>
      <c r="L66" s="79" t="s">
        <v>120</v>
      </c>
      <c r="M66" s="79" t="s">
        <v>121</v>
      </c>
      <c r="N66" s="79" t="s">
        <v>122</v>
      </c>
      <c r="O66" s="80"/>
      <c r="P66" s="79" t="s">
        <v>123</v>
      </c>
      <c r="Q66" s="79" t="s">
        <v>112</v>
      </c>
      <c r="R66" s="79" t="s">
        <v>123</v>
      </c>
      <c r="S66" s="80"/>
      <c r="T66" s="79" t="s">
        <v>118</v>
      </c>
      <c r="U66" s="79" t="s">
        <v>119</v>
      </c>
      <c r="V66" s="79" t="s">
        <v>120</v>
      </c>
      <c r="W66" s="79" t="s">
        <v>121</v>
      </c>
      <c r="X66" s="87" t="s">
        <v>122</v>
      </c>
    </row>
    <row r="67" ht="17" customHeight="1" spans="2:24">
      <c r="B67" s="90"/>
      <c r="C67" s="58"/>
      <c r="D67" s="41">
        <v>0.4375</v>
      </c>
      <c r="E67" s="59">
        <v>50</v>
      </c>
      <c r="F67" s="60" t="s">
        <v>80</v>
      </c>
      <c r="G67" s="61" t="s">
        <v>112</v>
      </c>
      <c r="H67" s="60" t="s">
        <v>79</v>
      </c>
      <c r="I67" s="60" t="s">
        <v>81</v>
      </c>
      <c r="J67" s="81">
        <v>16</v>
      </c>
      <c r="K67" s="82">
        <v>11</v>
      </c>
      <c r="L67" s="82">
        <v>20</v>
      </c>
      <c r="M67" s="82">
        <v>9</v>
      </c>
      <c r="N67" s="82"/>
      <c r="O67" s="82" t="str">
        <f t="shared" ref="O67:O70" si="56">IF(P67&gt;R67,"○",IF(P67&lt;R67,"●",""))</f>
        <v>●</v>
      </c>
      <c r="P67" s="82">
        <f t="shared" ref="P67:P70" si="57">SUM(J67:N67)</f>
        <v>56</v>
      </c>
      <c r="Q67" s="82" t="s">
        <v>112</v>
      </c>
      <c r="R67" s="82">
        <f t="shared" ref="R67:R70" si="58">SUM(T67:X67)</f>
        <v>102</v>
      </c>
      <c r="S67" s="82" t="str">
        <f t="shared" ref="S67:S70" si="59">IF(R67&gt;P67,"○",IF(R67&lt;P67,"●",""))</f>
        <v>○</v>
      </c>
      <c r="T67" s="82">
        <v>27</v>
      </c>
      <c r="U67" s="82">
        <v>26</v>
      </c>
      <c r="V67" s="82">
        <v>26</v>
      </c>
      <c r="W67" s="82">
        <v>23</v>
      </c>
      <c r="X67" s="88"/>
    </row>
    <row r="68" ht="17" customHeight="1" spans="2:29">
      <c r="B68" s="90"/>
      <c r="C68" s="58"/>
      <c r="D68" s="41">
        <v>0.510416666666667</v>
      </c>
      <c r="E68" s="59">
        <v>51</v>
      </c>
      <c r="F68" s="60" t="s">
        <v>77</v>
      </c>
      <c r="G68" s="61" t="s">
        <v>112</v>
      </c>
      <c r="H68" s="60" t="s">
        <v>81</v>
      </c>
      <c r="I68" s="60" t="s">
        <v>80</v>
      </c>
      <c r="J68" s="81">
        <v>21</v>
      </c>
      <c r="K68" s="82">
        <v>27</v>
      </c>
      <c r="L68" s="82">
        <v>20</v>
      </c>
      <c r="M68" s="82">
        <v>21</v>
      </c>
      <c r="N68" s="82"/>
      <c r="O68" s="82" t="str">
        <f t="shared" si="56"/>
        <v>○</v>
      </c>
      <c r="P68" s="82">
        <f t="shared" si="57"/>
        <v>89</v>
      </c>
      <c r="Q68" s="82" t="s">
        <v>112</v>
      </c>
      <c r="R68" s="82">
        <f t="shared" si="58"/>
        <v>82</v>
      </c>
      <c r="S68" s="82" t="str">
        <f t="shared" si="59"/>
        <v>●</v>
      </c>
      <c r="T68" s="82">
        <v>25</v>
      </c>
      <c r="U68" s="82">
        <v>28</v>
      </c>
      <c r="V68" s="82">
        <v>12</v>
      </c>
      <c r="W68" s="82">
        <v>17</v>
      </c>
      <c r="X68" s="88"/>
      <c r="AA68" s="101"/>
      <c r="AB68" s="101"/>
      <c r="AC68" s="101"/>
    </row>
    <row r="69" ht="17" customHeight="1" spans="2:29">
      <c r="B69" s="90"/>
      <c r="C69" s="58"/>
      <c r="D69" s="41">
        <v>0.583333333333333</v>
      </c>
      <c r="E69" s="59">
        <v>52</v>
      </c>
      <c r="F69" s="60" t="s">
        <v>76</v>
      </c>
      <c r="G69" s="61" t="s">
        <v>112</v>
      </c>
      <c r="H69" s="60" t="s">
        <v>96</v>
      </c>
      <c r="I69" s="60" t="s">
        <v>124</v>
      </c>
      <c r="J69" s="81">
        <v>17</v>
      </c>
      <c r="K69" s="82">
        <v>21</v>
      </c>
      <c r="L69" s="82">
        <v>21</v>
      </c>
      <c r="M69" s="82">
        <v>26</v>
      </c>
      <c r="N69" s="82"/>
      <c r="O69" s="82" t="str">
        <f t="shared" si="56"/>
        <v>●</v>
      </c>
      <c r="P69" s="82">
        <f t="shared" si="57"/>
        <v>85</v>
      </c>
      <c r="Q69" s="82" t="s">
        <v>112</v>
      </c>
      <c r="R69" s="82">
        <f t="shared" si="58"/>
        <v>106</v>
      </c>
      <c r="S69" s="82" t="str">
        <f t="shared" si="59"/>
        <v>○</v>
      </c>
      <c r="T69" s="82">
        <v>25</v>
      </c>
      <c r="U69" s="82">
        <v>28</v>
      </c>
      <c r="V69" s="82">
        <v>31</v>
      </c>
      <c r="W69" s="82">
        <v>22</v>
      </c>
      <c r="X69" s="88"/>
      <c r="AA69" s="101"/>
      <c r="AC69" s="101"/>
    </row>
    <row r="70" ht="17" customHeight="1" spans="2:29">
      <c r="B70" s="90"/>
      <c r="C70" s="58"/>
      <c r="D70" s="63">
        <v>0.65625</v>
      </c>
      <c r="E70" s="64">
        <v>53</v>
      </c>
      <c r="F70" s="60" t="s">
        <v>100</v>
      </c>
      <c r="G70" s="61" t="s">
        <v>112</v>
      </c>
      <c r="H70" s="60" t="s">
        <v>124</v>
      </c>
      <c r="I70" s="60" t="s">
        <v>96</v>
      </c>
      <c r="J70" s="81">
        <v>26</v>
      </c>
      <c r="K70" s="82">
        <v>24</v>
      </c>
      <c r="L70" s="82">
        <v>21</v>
      </c>
      <c r="M70" s="82">
        <v>28</v>
      </c>
      <c r="N70" s="82"/>
      <c r="O70" s="82" t="str">
        <f t="shared" si="56"/>
        <v>○</v>
      </c>
      <c r="P70" s="82">
        <f t="shared" si="57"/>
        <v>99</v>
      </c>
      <c r="Q70" s="82" t="s">
        <v>112</v>
      </c>
      <c r="R70" s="82">
        <f t="shared" si="58"/>
        <v>72</v>
      </c>
      <c r="S70" s="82" t="str">
        <f t="shared" si="59"/>
        <v>●</v>
      </c>
      <c r="T70" s="82">
        <v>21</v>
      </c>
      <c r="U70" s="82">
        <v>21</v>
      </c>
      <c r="V70" s="82">
        <v>15</v>
      </c>
      <c r="W70" s="82">
        <v>15</v>
      </c>
      <c r="X70" s="88"/>
      <c r="AA70" s="101"/>
      <c r="AC70" s="101"/>
    </row>
    <row r="71" ht="17" customHeight="1" spans="2:29">
      <c r="B71" s="90"/>
      <c r="C71" s="52">
        <v>45263</v>
      </c>
      <c r="D71" s="65" t="s">
        <v>152</v>
      </c>
      <c r="E71" s="66"/>
      <c r="F71" s="67"/>
      <c r="G71" s="68"/>
      <c r="H71" s="67"/>
      <c r="I71" s="83"/>
      <c r="J71" s="78"/>
      <c r="K71" s="79"/>
      <c r="L71" s="79"/>
      <c r="M71" s="79"/>
      <c r="N71" s="79"/>
      <c r="O71" s="80"/>
      <c r="P71" s="79" t="s">
        <v>123</v>
      </c>
      <c r="Q71" s="79" t="s">
        <v>112</v>
      </c>
      <c r="R71" s="79" t="s">
        <v>123</v>
      </c>
      <c r="S71" s="80"/>
      <c r="T71" s="79" t="s">
        <v>118</v>
      </c>
      <c r="U71" s="79" t="s">
        <v>119</v>
      </c>
      <c r="V71" s="79" t="s">
        <v>120</v>
      </c>
      <c r="W71" s="79" t="s">
        <v>121</v>
      </c>
      <c r="X71" s="87" t="s">
        <v>122</v>
      </c>
      <c r="AA71" s="101"/>
      <c r="AC71" s="101"/>
    </row>
    <row r="72" ht="17" customHeight="1" spans="2:29">
      <c r="B72" s="90"/>
      <c r="C72" s="58"/>
      <c r="D72" s="41">
        <v>0.416666666666667</v>
      </c>
      <c r="E72" s="59">
        <v>54</v>
      </c>
      <c r="F72" s="60" t="s">
        <v>81</v>
      </c>
      <c r="G72" s="61" t="s">
        <v>112</v>
      </c>
      <c r="H72" s="60" t="s">
        <v>76</v>
      </c>
      <c r="I72" s="60" t="s">
        <v>77</v>
      </c>
      <c r="J72" s="81">
        <v>18</v>
      </c>
      <c r="K72" s="82">
        <v>24</v>
      </c>
      <c r="L72" s="82">
        <v>19</v>
      </c>
      <c r="M72" s="82">
        <v>24</v>
      </c>
      <c r="N72" s="82"/>
      <c r="O72" s="82" t="str">
        <f t="shared" ref="O72:O74" si="60">IF(P72&gt;R72,"○",IF(P72&lt;R72,"●",""))</f>
        <v>●</v>
      </c>
      <c r="P72" s="84">
        <f t="shared" ref="P72:P74" si="61">SUM(J72:N72)</f>
        <v>85</v>
      </c>
      <c r="Q72" s="84" t="s">
        <v>112</v>
      </c>
      <c r="R72" s="84">
        <f t="shared" ref="R72:R74" si="62">SUM(T72:X72)</f>
        <v>123</v>
      </c>
      <c r="S72" s="82" t="str">
        <f t="shared" ref="S72:S74" si="63">IF(R72&gt;P72,"○",IF(R72&lt;P72,"●",""))</f>
        <v>○</v>
      </c>
      <c r="T72" s="82">
        <v>27</v>
      </c>
      <c r="U72" s="82">
        <v>28</v>
      </c>
      <c r="V72" s="82">
        <v>37</v>
      </c>
      <c r="W72" s="82">
        <v>31</v>
      </c>
      <c r="X72" s="88"/>
      <c r="AA72" s="101"/>
      <c r="AC72" s="101"/>
    </row>
    <row r="73" ht="17" customHeight="1" spans="2:29">
      <c r="B73" s="90"/>
      <c r="C73" s="58"/>
      <c r="D73" s="41">
        <v>0.489583333333333</v>
      </c>
      <c r="E73" s="59">
        <v>55</v>
      </c>
      <c r="F73" s="60" t="s">
        <v>79</v>
      </c>
      <c r="G73" s="61" t="s">
        <v>112</v>
      </c>
      <c r="H73" s="60" t="s">
        <v>77</v>
      </c>
      <c r="I73" s="60" t="s">
        <v>81</v>
      </c>
      <c r="J73" s="81">
        <v>17</v>
      </c>
      <c r="K73" s="82">
        <v>18</v>
      </c>
      <c r="L73" s="82">
        <v>21</v>
      </c>
      <c r="M73" s="82">
        <v>14</v>
      </c>
      <c r="N73" s="82">
        <v>19</v>
      </c>
      <c r="O73" s="82" t="str">
        <f t="shared" si="60"/>
        <v>○</v>
      </c>
      <c r="P73" s="82">
        <f t="shared" si="61"/>
        <v>89</v>
      </c>
      <c r="Q73" s="82" t="s">
        <v>112</v>
      </c>
      <c r="R73" s="84">
        <f t="shared" si="62"/>
        <v>82</v>
      </c>
      <c r="S73" s="82" t="str">
        <f t="shared" si="63"/>
        <v>●</v>
      </c>
      <c r="T73" s="82">
        <v>22</v>
      </c>
      <c r="U73" s="82">
        <v>20</v>
      </c>
      <c r="V73" s="82">
        <v>16</v>
      </c>
      <c r="W73" s="82">
        <v>12</v>
      </c>
      <c r="X73" s="88">
        <v>12</v>
      </c>
      <c r="AA73" s="101"/>
      <c r="AC73" s="101"/>
    </row>
    <row r="74" ht="17" customHeight="1" spans="2:24">
      <c r="B74" s="91"/>
      <c r="C74" s="92"/>
      <c r="D74" s="93">
        <v>0.5625</v>
      </c>
      <c r="E74" s="94">
        <v>56</v>
      </c>
      <c r="F74" s="95" t="s">
        <v>124</v>
      </c>
      <c r="G74" s="96" t="s">
        <v>112</v>
      </c>
      <c r="H74" s="95" t="s">
        <v>80</v>
      </c>
      <c r="I74" s="95" t="s">
        <v>79</v>
      </c>
      <c r="J74" s="97">
        <v>17</v>
      </c>
      <c r="K74" s="98">
        <v>12</v>
      </c>
      <c r="L74" s="98">
        <v>23</v>
      </c>
      <c r="M74" s="98">
        <v>24</v>
      </c>
      <c r="N74" s="98"/>
      <c r="O74" s="98" t="str">
        <f t="shared" si="60"/>
        <v>●</v>
      </c>
      <c r="P74" s="98">
        <f t="shared" si="61"/>
        <v>76</v>
      </c>
      <c r="Q74" s="98" t="s">
        <v>112</v>
      </c>
      <c r="R74" s="99">
        <f t="shared" si="62"/>
        <v>117</v>
      </c>
      <c r="S74" s="98" t="str">
        <f t="shared" si="63"/>
        <v>○</v>
      </c>
      <c r="T74" s="98">
        <v>26</v>
      </c>
      <c r="U74" s="98">
        <v>35</v>
      </c>
      <c r="V74" s="98">
        <v>29</v>
      </c>
      <c r="W74" s="98">
        <v>27</v>
      </c>
      <c r="X74" s="100"/>
    </row>
  </sheetData>
  <mergeCells count="10">
    <mergeCell ref="J2:T2"/>
    <mergeCell ref="U2:X2"/>
    <mergeCell ref="B3:B11"/>
    <mergeCell ref="B12:B20"/>
    <mergeCell ref="B21:B29"/>
    <mergeCell ref="B30:B38"/>
    <mergeCell ref="B39:B47"/>
    <mergeCell ref="B48:B56"/>
    <mergeCell ref="B57:B65"/>
    <mergeCell ref="B66:B74"/>
  </mergeCells>
  <hyperlinks>
    <hyperlink ref="U2:X2" r:id="rId2" display=" HPリンク先"/>
  </hyperlinks>
  <pageMargins left="0.699305555555556" right="0.699305555555556" top="0.75" bottom="0.75" header="0.3" footer="0.3"/>
  <pageSetup paperSize="9" scale="47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topLeftCell="E1" workbookViewId="0">
      <selection activeCell="D13" sqref="D13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3.12727272727273" style="1" customWidth="1"/>
    <col min="6" max="16384" width="10.5" style="1"/>
  </cols>
  <sheetData>
    <row r="1" ht="27" customHeight="1" spans="1:4">
      <c r="A1" s="3" t="s">
        <v>153</v>
      </c>
      <c r="B1" s="31">
        <v>45087</v>
      </c>
      <c r="C1" s="32">
        <f>B1</f>
        <v>45087</v>
      </c>
      <c r="D1" s="6" t="s">
        <v>117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0.4375</v>
      </c>
      <c r="B4" s="16" t="s">
        <v>96</v>
      </c>
      <c r="C4" s="17" t="s">
        <v>156</v>
      </c>
      <c r="D4" s="18" t="s">
        <v>79</v>
      </c>
    </row>
    <row r="5" ht="24" customHeight="1" spans="1:4">
      <c r="A5" s="19" t="s">
        <v>157</v>
      </c>
      <c r="B5" s="20" t="s">
        <v>76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0.510416666666667</v>
      </c>
      <c r="B7" s="16" t="s">
        <v>76</v>
      </c>
      <c r="C7" s="17" t="s">
        <v>156</v>
      </c>
      <c r="D7" s="18" t="s">
        <v>81</v>
      </c>
    </row>
    <row r="8" ht="24" customHeight="1" spans="1:4">
      <c r="A8" s="19" t="s">
        <v>157</v>
      </c>
      <c r="B8" s="20" t="s">
        <v>96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0.583333333333333</v>
      </c>
      <c r="B10" s="16" t="s">
        <v>124</v>
      </c>
      <c r="C10" s="17" t="s">
        <v>156</v>
      </c>
      <c r="D10" s="18" t="s">
        <v>77</v>
      </c>
    </row>
    <row r="11" ht="24" customHeight="1" spans="1:4">
      <c r="A11" s="19" t="s">
        <v>157</v>
      </c>
      <c r="B11" s="20" t="s">
        <v>100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>
        <v>0.65625</v>
      </c>
      <c r="B13" s="16" t="s">
        <v>80</v>
      </c>
      <c r="C13" s="17" t="s">
        <v>156</v>
      </c>
      <c r="D13" s="18" t="s">
        <v>100</v>
      </c>
    </row>
    <row r="14" ht="24" customHeight="1" spans="1:4">
      <c r="A14" s="19" t="s">
        <v>157</v>
      </c>
      <c r="B14" s="20" t="s">
        <v>77</v>
      </c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5"/>
  <sheetViews>
    <sheetView workbookViewId="0">
      <selection activeCell="I8" sqref="I8"/>
    </sheetView>
  </sheetViews>
  <sheetFormatPr defaultColWidth="10.5" defaultRowHeight="20.1" customHeight="1" outlineLevelCol="6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1" style="1" customWidth="1"/>
    <col min="6" max="16384" width="10.5" style="1"/>
  </cols>
  <sheetData>
    <row r="1" ht="27" customHeight="1" spans="1:4">
      <c r="A1" s="3" t="s">
        <v>153</v>
      </c>
      <c r="B1" s="31">
        <v>45088</v>
      </c>
      <c r="C1" s="32">
        <f>B1</f>
        <v>45088</v>
      </c>
      <c r="D1" s="6" t="s">
        <v>117</v>
      </c>
    </row>
    <row r="2" ht="24" customHeight="1" spans="1:7">
      <c r="A2" s="7" t="s">
        <v>109</v>
      </c>
      <c r="B2" s="8" t="s">
        <v>154</v>
      </c>
      <c r="C2" s="9"/>
      <c r="D2" s="10"/>
      <c r="G2" s="41"/>
    </row>
    <row r="3" ht="24" customHeight="1" spans="1:7">
      <c r="A3" s="11"/>
      <c r="B3" s="12" t="s">
        <v>155</v>
      </c>
      <c r="C3" s="13"/>
      <c r="D3" s="14"/>
      <c r="G3" s="41"/>
    </row>
    <row r="4" ht="24" customHeight="1" spans="1:7">
      <c r="A4" s="15">
        <v>0.416666666666667</v>
      </c>
      <c r="B4" s="16" t="s">
        <v>77</v>
      </c>
      <c r="C4" s="17" t="s">
        <v>156</v>
      </c>
      <c r="D4" s="18" t="s">
        <v>96</v>
      </c>
      <c r="G4" s="41"/>
    </row>
    <row r="5" ht="24" customHeight="1" spans="1:4">
      <c r="A5" s="19" t="s">
        <v>157</v>
      </c>
      <c r="B5" s="20" t="s">
        <v>124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0.489583333333333</v>
      </c>
      <c r="B7" s="16" t="s">
        <v>79</v>
      </c>
      <c r="C7" s="17" t="s">
        <v>156</v>
      </c>
      <c r="D7" s="18" t="s">
        <v>124</v>
      </c>
    </row>
    <row r="8" ht="24" customHeight="1" spans="1:4">
      <c r="A8" s="19" t="s">
        <v>157</v>
      </c>
      <c r="B8" s="20" t="s">
        <v>96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0.5625</v>
      </c>
      <c r="B10" s="16" t="s">
        <v>81</v>
      </c>
      <c r="C10" s="17" t="s">
        <v>156</v>
      </c>
      <c r="D10" s="18" t="s">
        <v>80</v>
      </c>
    </row>
    <row r="11" ht="24" customHeight="1" spans="1:4">
      <c r="A11" s="19" t="s">
        <v>157</v>
      </c>
      <c r="B11" s="20" t="s">
        <v>79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/>
      <c r="B13" s="16"/>
      <c r="C13" s="17" t="s">
        <v>156</v>
      </c>
      <c r="D13" s="18"/>
    </row>
    <row r="14" ht="24" customHeight="1" spans="1:4">
      <c r="A14" s="19" t="s">
        <v>157</v>
      </c>
      <c r="B14" s="20"/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I8" sqref="I8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3.12727272727273" style="1" customWidth="1"/>
    <col min="6" max="16384" width="10.5" style="1"/>
  </cols>
  <sheetData>
    <row r="1" ht="27" customHeight="1" spans="1:4">
      <c r="A1" s="3" t="s">
        <v>153</v>
      </c>
      <c r="B1" s="31">
        <v>45101</v>
      </c>
      <c r="C1" s="32">
        <f>B1</f>
        <v>45101</v>
      </c>
      <c r="D1" s="6" t="s">
        <v>128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0.4375</v>
      </c>
      <c r="B4" s="16" t="s">
        <v>96</v>
      </c>
      <c r="C4" s="17" t="s">
        <v>156</v>
      </c>
      <c r="D4" s="18" t="s">
        <v>80</v>
      </c>
    </row>
    <row r="5" ht="24" customHeight="1" spans="1:4">
      <c r="A5" s="19" t="s">
        <v>157</v>
      </c>
      <c r="B5" s="20" t="s">
        <v>124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0.510416666666667</v>
      </c>
      <c r="B7" s="16" t="s">
        <v>124</v>
      </c>
      <c r="C7" s="17" t="s">
        <v>156</v>
      </c>
      <c r="D7" s="18" t="s">
        <v>81</v>
      </c>
    </row>
    <row r="8" ht="24" customHeight="1" spans="1:4">
      <c r="A8" s="19" t="s">
        <v>157</v>
      </c>
      <c r="B8" s="20" t="s">
        <v>80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0.583333333333333</v>
      </c>
      <c r="B10" s="16" t="s">
        <v>79</v>
      </c>
      <c r="C10" s="17" t="s">
        <v>156</v>
      </c>
      <c r="D10" s="18" t="s">
        <v>76</v>
      </c>
    </row>
    <row r="11" ht="24" customHeight="1" spans="1:4">
      <c r="A11" s="19" t="s">
        <v>157</v>
      </c>
      <c r="B11" s="20" t="s">
        <v>100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>
        <v>0.65625</v>
      </c>
      <c r="B13" s="16" t="s">
        <v>77</v>
      </c>
      <c r="C13" s="17" t="s">
        <v>156</v>
      </c>
      <c r="D13" s="18" t="s">
        <v>100</v>
      </c>
    </row>
    <row r="14" ht="24" customHeight="1" spans="1:4">
      <c r="A14" s="19" t="s">
        <v>157</v>
      </c>
      <c r="B14" s="20" t="s">
        <v>76</v>
      </c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64"/>
  <sheetViews>
    <sheetView workbookViewId="0">
      <selection activeCell="I8" sqref="I8"/>
    </sheetView>
  </sheetViews>
  <sheetFormatPr defaultColWidth="10.5" defaultRowHeight="20.1" customHeight="1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1" style="1" customWidth="1"/>
    <col min="6" max="16384" width="10.5" style="1"/>
  </cols>
  <sheetData>
    <row r="1" ht="27" customHeight="1" spans="1:4">
      <c r="A1" s="3" t="s">
        <v>153</v>
      </c>
      <c r="B1" s="31">
        <v>45102</v>
      </c>
      <c r="C1" s="32">
        <f>B1</f>
        <v>45102</v>
      </c>
      <c r="D1" s="6" t="s">
        <v>128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0.416666666666667</v>
      </c>
      <c r="B4" s="16" t="s">
        <v>100</v>
      </c>
      <c r="C4" s="17" t="s">
        <v>156</v>
      </c>
      <c r="D4" s="18" t="s">
        <v>79</v>
      </c>
    </row>
    <row r="5" ht="24" customHeight="1" spans="1:4">
      <c r="A5" s="19" t="s">
        <v>157</v>
      </c>
      <c r="B5" s="20" t="s">
        <v>77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0.489583333333333</v>
      </c>
      <c r="B7" s="16" t="s">
        <v>80</v>
      </c>
      <c r="C7" s="17" t="s">
        <v>156</v>
      </c>
      <c r="D7" s="18" t="s">
        <v>77</v>
      </c>
    </row>
    <row r="8" ht="24" customHeight="1" spans="1:4">
      <c r="A8" s="19" t="s">
        <v>157</v>
      </c>
      <c r="B8" s="20" t="s">
        <v>79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0.5625</v>
      </c>
      <c r="B10" s="16" t="s">
        <v>76</v>
      </c>
      <c r="C10" s="17" t="s">
        <v>156</v>
      </c>
      <c r="D10" s="18" t="s">
        <v>124</v>
      </c>
    </row>
    <row r="11" ht="24" customHeight="1" spans="1:4">
      <c r="A11" s="19" t="s">
        <v>157</v>
      </c>
      <c r="B11" s="20" t="s">
        <v>80</v>
      </c>
      <c r="C11" s="21"/>
      <c r="D11" s="22"/>
    </row>
    <row r="12" ht="24" customHeight="1" spans="1:4">
      <c r="A12" s="23"/>
      <c r="B12" s="24"/>
      <c r="C12" s="13"/>
      <c r="D12" s="14"/>
    </row>
    <row r="13" ht="24" customHeight="1" spans="1:4">
      <c r="A13" s="15"/>
      <c r="B13" s="16"/>
      <c r="C13" s="17"/>
      <c r="D13" s="18"/>
    </row>
    <row r="14" ht="24" customHeight="1" spans="1:4">
      <c r="A14" s="19" t="s">
        <v>157</v>
      </c>
      <c r="B14" s="20"/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28">
      <c r="A19" s="25"/>
      <c r="B19" s="25"/>
      <c r="C19" s="27"/>
      <c r="D19" s="25"/>
      <c r="Z19" s="40"/>
      <c r="AA19" s="40"/>
      <c r="AB19" s="40"/>
    </row>
    <row r="20" customHeight="1" spans="1:28">
      <c r="A20" s="25"/>
      <c r="B20" s="25"/>
      <c r="C20" s="27"/>
      <c r="D20" s="25"/>
      <c r="Z20" s="40"/>
      <c r="AA20" s="40"/>
      <c r="AB20" s="40"/>
    </row>
    <row r="21" customHeight="1" spans="1:28">
      <c r="A21" s="25"/>
      <c r="B21" s="25"/>
      <c r="C21" s="27"/>
      <c r="D21" s="25"/>
      <c r="Z21" s="40"/>
      <c r="AA21" s="40"/>
      <c r="AB21" s="40"/>
    </row>
    <row r="22" customHeight="1" spans="1:28">
      <c r="A22" s="25"/>
      <c r="B22" s="25"/>
      <c r="C22" s="27"/>
      <c r="D22" s="25"/>
      <c r="Z22" s="40"/>
      <c r="AA22" s="40"/>
      <c r="AB22" s="40"/>
    </row>
    <row r="23" customHeight="1" spans="1:28">
      <c r="A23" s="25"/>
      <c r="B23" s="25"/>
      <c r="C23" s="27"/>
      <c r="D23" s="25"/>
      <c r="Z23" s="40"/>
      <c r="AA23" s="40"/>
      <c r="AB23" s="40"/>
    </row>
    <row r="24" customHeight="1" spans="1:28">
      <c r="A24" s="25"/>
      <c r="B24" s="25"/>
      <c r="C24" s="27"/>
      <c r="D24" s="25"/>
      <c r="Z24" s="40"/>
      <c r="AA24" s="40"/>
      <c r="AB24" s="40"/>
    </row>
    <row r="25" customHeight="1" spans="1:28">
      <c r="A25" s="25"/>
      <c r="B25" s="25"/>
      <c r="C25" s="27"/>
      <c r="D25" s="25"/>
      <c r="Z25" s="40"/>
      <c r="AA25" s="40"/>
      <c r="AB25" s="40"/>
    </row>
    <row r="26" customHeight="1" spans="26:28">
      <c r="Z26" s="40"/>
      <c r="AA26" s="39"/>
      <c r="AB26" s="39"/>
    </row>
    <row r="27" customHeight="1" spans="3:28">
      <c r="C27" s="33"/>
      <c r="D27" s="34"/>
      <c r="M27" s="1" t="s">
        <v>158</v>
      </c>
      <c r="Z27" s="40"/>
      <c r="AA27" s="40"/>
      <c r="AB27" s="40"/>
    </row>
    <row r="28" customHeight="1" spans="3:28">
      <c r="C28" s="35"/>
      <c r="D28" s="36"/>
      <c r="M28" s="1" t="s">
        <v>159</v>
      </c>
      <c r="Z28" s="40"/>
      <c r="AA28" s="40"/>
      <c r="AB28" s="40"/>
    </row>
    <row r="29" customHeight="1" spans="3:28">
      <c r="C29" s="35"/>
      <c r="D29" s="36"/>
      <c r="Z29" s="40"/>
      <c r="AA29" s="40"/>
      <c r="AB29" s="40"/>
    </row>
    <row r="30" customHeight="1" spans="26:28">
      <c r="Z30" s="40"/>
      <c r="AA30" s="40"/>
      <c r="AB30" s="40"/>
    </row>
    <row r="31" customHeight="1" spans="26:28">
      <c r="Z31" s="40"/>
      <c r="AA31" s="40"/>
      <c r="AB31" s="40"/>
    </row>
    <row r="32" customHeight="1" spans="26:28">
      <c r="Z32" s="40"/>
      <c r="AA32" s="40"/>
      <c r="AB32" s="40"/>
    </row>
    <row r="33" customHeight="1" spans="26:28">
      <c r="Z33" s="40"/>
      <c r="AA33" s="40"/>
      <c r="AB33" s="40"/>
    </row>
    <row r="34" customHeight="1" spans="26:28">
      <c r="Z34" s="40"/>
      <c r="AA34" s="40"/>
      <c r="AB34" s="40"/>
    </row>
    <row r="35" customHeight="1" spans="26:28">
      <c r="Z35" s="40"/>
      <c r="AA35" s="40"/>
      <c r="AB35" s="40"/>
    </row>
    <row r="36" customHeight="1" spans="26:28">
      <c r="Z36" s="40"/>
      <c r="AA36" s="40"/>
      <c r="AB36" s="40"/>
    </row>
    <row r="37" customHeight="1" spans="2:28">
      <c r="B37" s="37" t="s">
        <v>160</v>
      </c>
      <c r="C37" s="37"/>
      <c r="D37" s="37"/>
      <c r="Z37" s="40"/>
      <c r="AA37" s="40"/>
      <c r="AB37" s="40"/>
    </row>
    <row r="38" customHeight="1" spans="2:28">
      <c r="B38" s="38" t="s">
        <v>161</v>
      </c>
      <c r="C38" s="37">
        <v>1</v>
      </c>
      <c r="D38" s="37">
        <v>4</v>
      </c>
      <c r="Z38" s="40"/>
      <c r="AA38" s="34"/>
      <c r="AB38" s="34"/>
    </row>
    <row r="39" customHeight="1" spans="2:28">
      <c r="B39" s="38" t="s">
        <v>162</v>
      </c>
      <c r="C39" s="37">
        <v>2</v>
      </c>
      <c r="D39" s="37">
        <v>3</v>
      </c>
      <c r="M39" s="1" t="s">
        <v>163</v>
      </c>
      <c r="Z39" s="40"/>
      <c r="AA39" s="40"/>
      <c r="AB39" s="40"/>
    </row>
    <row r="40" customHeight="1" spans="2:28">
      <c r="B40" s="38" t="s">
        <v>164</v>
      </c>
      <c r="C40" s="37">
        <v>5</v>
      </c>
      <c r="D40" s="37">
        <v>8</v>
      </c>
      <c r="M40" s="1" t="s">
        <v>165</v>
      </c>
      <c r="Z40" s="40"/>
      <c r="AA40" s="40"/>
      <c r="AB40" s="40"/>
    </row>
    <row r="41" customHeight="1" spans="2:28">
      <c r="B41" s="38" t="s">
        <v>166</v>
      </c>
      <c r="C41" s="37">
        <v>6</v>
      </c>
      <c r="D41" s="37">
        <v>7</v>
      </c>
      <c r="M41" s="1" t="s">
        <v>167</v>
      </c>
      <c r="Z41" s="40"/>
      <c r="AA41" s="40"/>
      <c r="AB41" s="40"/>
    </row>
    <row r="42" customHeight="1" spans="26:28">
      <c r="Z42" s="40"/>
      <c r="AA42" s="40"/>
      <c r="AB42" s="40"/>
    </row>
    <row r="43" customHeight="1" spans="3:28">
      <c r="C43" s="1"/>
      <c r="Z43" s="40"/>
      <c r="AA43" s="40"/>
      <c r="AB43" s="40"/>
    </row>
    <row r="44" customHeight="1" spans="3:28">
      <c r="C44" s="1"/>
      <c r="Z44" s="40"/>
      <c r="AA44" s="40"/>
      <c r="AB44" s="40"/>
    </row>
    <row r="45" customHeight="1" spans="3:28">
      <c r="C45" s="1"/>
      <c r="Z45" s="40"/>
      <c r="AA45" s="40"/>
      <c r="AB45" s="40"/>
    </row>
    <row r="46" customHeight="1" spans="3:28">
      <c r="C46" s="36"/>
      <c r="D46" s="36"/>
      <c r="Z46" s="40"/>
      <c r="AA46" s="40"/>
      <c r="AB46" s="40"/>
    </row>
    <row r="47" customHeight="1" spans="3:28">
      <c r="C47" s="36"/>
      <c r="D47" s="36"/>
      <c r="Z47" s="40"/>
      <c r="AA47" s="40"/>
      <c r="AB47" s="40"/>
    </row>
    <row r="48" customHeight="1" spans="26:28">
      <c r="Z48" s="40"/>
      <c r="AA48" s="40"/>
      <c r="AB48" s="40"/>
    </row>
    <row r="49" customHeight="1" spans="3:28">
      <c r="C49" s="1"/>
      <c r="Z49" s="40"/>
      <c r="AA49" s="40"/>
      <c r="AB49" s="40"/>
    </row>
    <row r="50" customHeight="1" spans="3:28">
      <c r="C50" s="39"/>
      <c r="D50" s="39"/>
      <c r="Z50" s="40"/>
      <c r="AA50" s="40"/>
      <c r="AB50" s="40"/>
    </row>
    <row r="51" customHeight="1" spans="3:28">
      <c r="C51" s="1"/>
      <c r="M51" s="1" t="s">
        <v>168</v>
      </c>
      <c r="Z51" s="40"/>
      <c r="AA51" s="40"/>
      <c r="AB51" s="40"/>
    </row>
    <row r="52" customHeight="1" spans="3:28">
      <c r="C52" s="1"/>
      <c r="M52" s="1" t="s">
        <v>163</v>
      </c>
      <c r="Z52" s="40"/>
      <c r="AA52" s="40"/>
      <c r="AB52" s="40"/>
    </row>
    <row r="53" customHeight="1" spans="3:28">
      <c r="C53" s="1"/>
      <c r="Z53" s="40"/>
      <c r="AA53" s="40"/>
      <c r="AB53" s="40"/>
    </row>
    <row r="54" customHeight="1" spans="26:28">
      <c r="Z54" s="40"/>
      <c r="AA54" s="40"/>
      <c r="AB54" s="40"/>
    </row>
    <row r="55" customHeight="1" spans="3:28">
      <c r="C55" s="1"/>
      <c r="Z55" s="40"/>
      <c r="AA55" s="40"/>
      <c r="AB55" s="40"/>
    </row>
    <row r="56" customHeight="1" spans="3:28">
      <c r="C56" s="1"/>
      <c r="Z56" s="40"/>
      <c r="AA56" s="40"/>
      <c r="AB56" s="40"/>
    </row>
    <row r="57" customHeight="1" spans="3:28">
      <c r="C57" s="1"/>
      <c r="Z57" s="40"/>
      <c r="AA57" s="40"/>
      <c r="AB57" s="40"/>
    </row>
    <row r="58" customHeight="1" spans="3:28">
      <c r="C58" s="1"/>
      <c r="Z58" s="40"/>
      <c r="AA58" s="40"/>
      <c r="AB58" s="40"/>
    </row>
    <row r="59" customHeight="1" spans="3:28">
      <c r="C59" s="1"/>
      <c r="Z59" s="40"/>
      <c r="AA59" s="40"/>
      <c r="AB59" s="40"/>
    </row>
    <row r="60" customHeight="1" spans="26:28">
      <c r="Z60" s="40"/>
      <c r="AA60" s="40"/>
      <c r="AB60" s="40"/>
    </row>
    <row r="61" customHeight="1" spans="26:28">
      <c r="Z61" s="40"/>
      <c r="AA61" s="40"/>
      <c r="AB61" s="40"/>
    </row>
    <row r="62" customHeight="1" spans="26:28">
      <c r="Z62" s="40"/>
      <c r="AA62" s="40"/>
      <c r="AB62" s="40"/>
    </row>
    <row r="63" customHeight="1" spans="26:28">
      <c r="Z63" s="40"/>
      <c r="AA63" s="40"/>
      <c r="AB63" s="40"/>
    </row>
    <row r="64" customHeight="1" spans="26:28">
      <c r="Z64" s="40"/>
      <c r="AA64" s="40"/>
      <c r="AB64" s="40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3.12727272727273" style="1" customWidth="1"/>
    <col min="6" max="16384" width="10.5" style="1"/>
  </cols>
  <sheetData>
    <row r="1" ht="27" customHeight="1" spans="1:4">
      <c r="A1" s="3" t="s">
        <v>153</v>
      </c>
      <c r="B1" s="4">
        <v>45129</v>
      </c>
      <c r="C1" s="5">
        <v>45129</v>
      </c>
      <c r="D1" s="6" t="s">
        <v>169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0.4375</v>
      </c>
      <c r="B4" s="16" t="s">
        <v>124</v>
      </c>
      <c r="C4" s="17" t="s">
        <v>156</v>
      </c>
      <c r="D4" s="18" t="s">
        <v>100</v>
      </c>
    </row>
    <row r="5" ht="24" customHeight="1" spans="1:4">
      <c r="A5" s="19" t="s">
        <v>157</v>
      </c>
      <c r="B5" s="20" t="s">
        <v>79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0.510416666666667</v>
      </c>
      <c r="B7" s="16" t="s">
        <v>79</v>
      </c>
      <c r="C7" s="17" t="s">
        <v>156</v>
      </c>
      <c r="D7" s="18" t="s">
        <v>80</v>
      </c>
    </row>
    <row r="8" ht="24" customHeight="1" spans="1:4">
      <c r="A8" s="19" t="s">
        <v>157</v>
      </c>
      <c r="B8" s="20" t="s">
        <v>100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0.583333333333333</v>
      </c>
      <c r="B10" s="16" t="s">
        <v>76</v>
      </c>
      <c r="C10" s="17" t="s">
        <v>156</v>
      </c>
      <c r="D10" s="18" t="s">
        <v>96</v>
      </c>
    </row>
    <row r="11" ht="24" customHeight="1" spans="1:4">
      <c r="A11" s="19" t="s">
        <v>157</v>
      </c>
      <c r="B11" s="20" t="s">
        <v>81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>
        <v>0.65625</v>
      </c>
      <c r="B13" s="16" t="s">
        <v>81</v>
      </c>
      <c r="C13" s="17" t="s">
        <v>156</v>
      </c>
      <c r="D13" s="18" t="s">
        <v>77</v>
      </c>
    </row>
    <row r="14" ht="24" customHeight="1" spans="1:4">
      <c r="A14" s="19" t="s">
        <v>157</v>
      </c>
      <c r="B14" s="20" t="s">
        <v>96</v>
      </c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C1" sqref="C1"/>
    </sheetView>
  </sheetViews>
  <sheetFormatPr defaultColWidth="10.5" defaultRowHeight="20.1" customHeight="1" outlineLevelCol="3"/>
  <cols>
    <col min="1" max="1" width="10" style="1" customWidth="1"/>
    <col min="2" max="2" width="22.1272727272727" style="1" customWidth="1"/>
    <col min="3" max="3" width="5.75454545454545" style="2" customWidth="1"/>
    <col min="4" max="4" width="26.7545454545455" style="1" customWidth="1"/>
    <col min="5" max="5" width="1" style="1" customWidth="1"/>
    <col min="6" max="16384" width="10.5" style="1"/>
  </cols>
  <sheetData>
    <row r="1" ht="27" customHeight="1" spans="1:4">
      <c r="A1" s="3" t="s">
        <v>153</v>
      </c>
      <c r="B1" s="4">
        <v>45130</v>
      </c>
      <c r="C1" s="5">
        <v>45130</v>
      </c>
      <c r="D1" s="6" t="s">
        <v>169</v>
      </c>
    </row>
    <row r="2" ht="24" customHeight="1" spans="1:4">
      <c r="A2" s="7" t="s">
        <v>109</v>
      </c>
      <c r="B2" s="8" t="s">
        <v>154</v>
      </c>
      <c r="C2" s="9"/>
      <c r="D2" s="10"/>
    </row>
    <row r="3" ht="24" customHeight="1" spans="1:4">
      <c r="A3" s="11"/>
      <c r="B3" s="12" t="s">
        <v>155</v>
      </c>
      <c r="C3" s="13"/>
      <c r="D3" s="14"/>
    </row>
    <row r="4" ht="24" customHeight="1" spans="1:4">
      <c r="A4" s="15">
        <v>0.416666666666667</v>
      </c>
      <c r="B4" s="16" t="s">
        <v>80</v>
      </c>
      <c r="C4" s="17" t="s">
        <v>156</v>
      </c>
      <c r="D4" s="18" t="s">
        <v>76</v>
      </c>
    </row>
    <row r="5" ht="24" customHeight="1" spans="1:4">
      <c r="A5" s="19" t="s">
        <v>157</v>
      </c>
      <c r="B5" s="20" t="s">
        <v>96</v>
      </c>
      <c r="C5" s="21"/>
      <c r="D5" s="22"/>
    </row>
    <row r="6" ht="24" customHeight="1" spans="1:4">
      <c r="A6" s="23"/>
      <c r="B6" s="24" t="s">
        <v>155</v>
      </c>
      <c r="C6" s="13"/>
      <c r="D6" s="14"/>
    </row>
    <row r="7" ht="24" customHeight="1" spans="1:4">
      <c r="A7" s="15">
        <v>0.489583333333333</v>
      </c>
      <c r="B7" s="16" t="s">
        <v>96</v>
      </c>
      <c r="C7" s="17" t="s">
        <v>156</v>
      </c>
      <c r="D7" s="18" t="s">
        <v>124</v>
      </c>
    </row>
    <row r="8" ht="24" customHeight="1" spans="1:4">
      <c r="A8" s="19" t="s">
        <v>157</v>
      </c>
      <c r="B8" s="20" t="s">
        <v>80</v>
      </c>
      <c r="C8" s="21"/>
      <c r="D8" s="22"/>
    </row>
    <row r="9" ht="24" customHeight="1" spans="1:4">
      <c r="A9" s="23"/>
      <c r="B9" s="24" t="s">
        <v>155</v>
      </c>
      <c r="C9" s="13"/>
      <c r="D9" s="14"/>
    </row>
    <row r="10" ht="24" customHeight="1" spans="1:4">
      <c r="A10" s="15">
        <v>0.5625</v>
      </c>
      <c r="B10" s="16" t="s">
        <v>100</v>
      </c>
      <c r="C10" s="17" t="s">
        <v>156</v>
      </c>
      <c r="D10" s="18" t="s">
        <v>81</v>
      </c>
    </row>
    <row r="11" ht="24" customHeight="1" spans="1:4">
      <c r="A11" s="19" t="s">
        <v>157</v>
      </c>
      <c r="B11" s="20" t="s">
        <v>124</v>
      </c>
      <c r="C11" s="21"/>
      <c r="D11" s="22"/>
    </row>
    <row r="12" ht="24" customHeight="1" spans="1:4">
      <c r="A12" s="23"/>
      <c r="B12" s="24" t="s">
        <v>155</v>
      </c>
      <c r="C12" s="13"/>
      <c r="D12" s="14"/>
    </row>
    <row r="13" ht="24" customHeight="1" spans="1:4">
      <c r="A13" s="15"/>
      <c r="B13" s="16"/>
      <c r="C13" s="17" t="s">
        <v>156</v>
      </c>
      <c r="D13" s="18"/>
    </row>
    <row r="14" ht="24" customHeight="1" spans="1:4">
      <c r="A14" s="19" t="s">
        <v>157</v>
      </c>
      <c r="B14" s="20"/>
      <c r="C14" s="21"/>
      <c r="D14" s="22"/>
    </row>
    <row r="15" ht="24" customHeight="1" spans="1:4">
      <c r="A15" s="25"/>
      <c r="B15" s="26"/>
      <c r="C15" s="27"/>
      <c r="D15" s="25"/>
    </row>
    <row r="16" ht="24" customHeight="1" spans="1:4">
      <c r="A16" s="28"/>
      <c r="B16" s="25"/>
      <c r="C16" s="27"/>
      <c r="D16" s="29"/>
    </row>
    <row r="17" ht="24" customHeight="1" spans="1:4">
      <c r="A17" s="30"/>
      <c r="B17" s="29"/>
      <c r="C17" s="29"/>
      <c r="D17" s="29"/>
    </row>
    <row r="18" customHeight="1" spans="1:4">
      <c r="A18" s="25"/>
      <c r="B18" s="25"/>
      <c r="C18" s="27"/>
      <c r="D18" s="25"/>
    </row>
    <row r="19" ht="39.95" customHeight="1" spans="1:4">
      <c r="A19" s="25"/>
      <c r="B19" s="25"/>
      <c r="C19" s="27"/>
      <c r="D19" s="25"/>
    </row>
    <row r="20" customHeight="1" spans="1:4">
      <c r="A20" s="25"/>
      <c r="B20" s="25"/>
      <c r="C20" s="27"/>
      <c r="D20" s="25"/>
    </row>
    <row r="21" customHeight="1" spans="1:4">
      <c r="A21" s="25"/>
      <c r="B21" s="25"/>
      <c r="C21" s="27"/>
      <c r="D21" s="25"/>
    </row>
    <row r="22" customHeight="1" spans="1:4">
      <c r="A22" s="25"/>
      <c r="B22" s="25"/>
      <c r="C22" s="27"/>
      <c r="D22" s="25"/>
    </row>
    <row r="23" customHeight="1" spans="1:4">
      <c r="A23" s="25"/>
      <c r="B23" s="25"/>
      <c r="C23" s="27"/>
      <c r="D23" s="25"/>
    </row>
    <row r="24" customHeight="1" spans="1:4">
      <c r="A24" s="25"/>
      <c r="B24" s="25"/>
      <c r="C24" s="27"/>
      <c r="D24" s="25"/>
    </row>
    <row r="25" customHeight="1" spans="1:4">
      <c r="A25" s="25"/>
      <c r="B25" s="25"/>
      <c r="C25" s="27"/>
      <c r="D25" s="25"/>
    </row>
  </sheetData>
  <mergeCells count="4">
    <mergeCell ref="B5:D5"/>
    <mergeCell ref="B8:D8"/>
    <mergeCell ref="B11:D11"/>
    <mergeCell ref="B14:D14"/>
  </mergeCells>
  <pageMargins left="0.196527777777778" right="0.196527777777778" top="0.984027777777778" bottom="0.393055555555556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年間ｽｹｼﾞｭｰﾙ </vt:lpstr>
      <vt:lpstr>星取り表</vt:lpstr>
      <vt:lpstr>gameｽｺｱ</vt:lpstr>
      <vt:lpstr>①6‐10</vt:lpstr>
      <vt:lpstr>②6-11</vt:lpstr>
      <vt:lpstr>③6‐24</vt:lpstr>
      <vt:lpstr>④6-25</vt:lpstr>
      <vt:lpstr>⑤7‐22</vt:lpstr>
      <vt:lpstr>⑥7-23</vt:lpstr>
      <vt:lpstr>⑦9-2</vt:lpstr>
      <vt:lpstr>⑧9-3</vt:lpstr>
      <vt:lpstr>⑨10-28</vt:lpstr>
      <vt:lpstr>⑩10-29</vt:lpstr>
      <vt:lpstr>⑪11-11</vt:lpstr>
      <vt:lpstr>⑫11-12</vt:lpstr>
      <vt:lpstr>⑬11-25</vt:lpstr>
      <vt:lpstr>⑭11-26</vt:lpstr>
      <vt:lpstr>⑮12-2</vt:lpstr>
      <vt:lpstr>⑯12-3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tomo</cp:lastModifiedBy>
  <dcterms:created xsi:type="dcterms:W3CDTF">2017-10-26T11:30:00Z</dcterms:created>
  <cp:lastPrinted>2019-12-15T04:21:00Z</cp:lastPrinted>
  <dcterms:modified xsi:type="dcterms:W3CDTF">2023-12-03T06:40:34Z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